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На сайт\№206 Приложения (1)\"/>
    </mc:Choice>
  </mc:AlternateContent>
  <bookViews>
    <workbookView xWindow="0" yWindow="0" windowWidth="20490" windowHeight="7755" firstSheet="1" activeTab="8"/>
  </bookViews>
  <sheets>
    <sheet name="прил 1" sheetId="5" r:id="rId1"/>
    <sheet name="Прил.2" sheetId="6" r:id="rId2"/>
    <sheet name="прил 3" sheetId="7" r:id="rId3"/>
    <sheet name="прил 4" sheetId="8" r:id="rId4"/>
    <sheet name="прил 5" sheetId="9" r:id="rId5"/>
    <sheet name="прил 6" sheetId="10" r:id="rId6"/>
    <sheet name="прил 7" sheetId="11" r:id="rId7"/>
    <sheet name="прил 8" sheetId="12" r:id="rId8"/>
    <sheet name="прил 9" sheetId="13" r:id="rId9"/>
  </sheets>
  <externalReferences>
    <externalReference r:id="rId10"/>
  </externalReferences>
  <definedNames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Titles" localSheetId="8">'прил 9'!$8:$9</definedName>
    <definedName name="_xlnm.Print_Area" localSheetId="8">'прил 9'!$A$1:$C$42</definedName>
  </definedNames>
  <calcPr calcId="152511"/>
</workbook>
</file>

<file path=xl/calcChain.xml><?xml version="1.0" encoding="utf-8"?>
<calcChain xmlns="http://schemas.openxmlformats.org/spreadsheetml/2006/main">
  <c r="F50" i="12" l="1"/>
  <c r="E50" i="12"/>
  <c r="D50" i="12"/>
  <c r="C50" i="12"/>
  <c r="F41" i="12"/>
  <c r="E41" i="12"/>
  <c r="D41" i="12"/>
  <c r="C41" i="12"/>
  <c r="F32" i="12"/>
  <c r="E32" i="12"/>
  <c r="D32" i="12"/>
  <c r="C32" i="12"/>
  <c r="F23" i="12"/>
  <c r="E23" i="12"/>
  <c r="D23" i="12"/>
  <c r="C23" i="12"/>
  <c r="F12" i="12"/>
  <c r="E12" i="12"/>
  <c r="D12" i="12"/>
  <c r="C12" i="12"/>
  <c r="V87" i="10"/>
  <c r="V86" i="10" s="1"/>
  <c r="V85" i="10" s="1"/>
  <c r="V84" i="10" s="1"/>
  <c r="V83" i="10" s="1"/>
  <c r="U87" i="10"/>
  <c r="U86" i="10" s="1"/>
  <c r="U85" i="10" s="1"/>
  <c r="U84" i="10" s="1"/>
  <c r="U83" i="10" s="1"/>
  <c r="T85" i="10"/>
  <c r="T84" i="10"/>
  <c r="T83" i="10"/>
  <c r="V81" i="10"/>
  <c r="U81" i="10"/>
  <c r="T81" i="10"/>
  <c r="V80" i="10"/>
  <c r="V79" i="10" s="1"/>
  <c r="U80" i="10"/>
  <c r="T80" i="10"/>
  <c r="U79" i="10"/>
  <c r="T79" i="10"/>
  <c r="V76" i="10"/>
  <c r="U76" i="10"/>
  <c r="T76" i="10"/>
  <c r="T75" i="10" s="1"/>
  <c r="T74" i="10" s="1"/>
  <c r="V75" i="10"/>
  <c r="U75" i="10"/>
  <c r="V74" i="10"/>
  <c r="U74" i="10"/>
  <c r="V72" i="10"/>
  <c r="U72" i="10"/>
  <c r="U71" i="10" s="1"/>
  <c r="U70" i="10" s="1"/>
  <c r="T72" i="10"/>
  <c r="V71" i="10"/>
  <c r="T71" i="10"/>
  <c r="T70" i="10" s="1"/>
  <c r="V70" i="10"/>
  <c r="V68" i="10"/>
  <c r="V67" i="10" s="1"/>
  <c r="V66" i="10" s="1"/>
  <c r="U68" i="10"/>
  <c r="T68" i="10"/>
  <c r="U67" i="10"/>
  <c r="U66" i="10" s="1"/>
  <c r="T67" i="10"/>
  <c r="T66" i="10"/>
  <c r="V64" i="10"/>
  <c r="U64" i="10"/>
  <c r="T64" i="10"/>
  <c r="V63" i="10"/>
  <c r="V62" i="10" s="1"/>
  <c r="U63" i="10"/>
  <c r="T63" i="10"/>
  <c r="U62" i="10"/>
  <c r="T62" i="10"/>
  <c r="V60" i="10"/>
  <c r="U60" i="10"/>
  <c r="T60" i="10"/>
  <c r="T59" i="10" s="1"/>
  <c r="T58" i="10" s="1"/>
  <c r="V59" i="10"/>
  <c r="U59" i="10"/>
  <c r="V58" i="10"/>
  <c r="U58" i="10"/>
  <c r="V54" i="10"/>
  <c r="V53" i="10" s="1"/>
  <c r="V52" i="10" s="1"/>
  <c r="U54" i="10"/>
  <c r="U53" i="10" s="1"/>
  <c r="U52" i="10" s="1"/>
  <c r="T54" i="10"/>
  <c r="T53" i="10"/>
  <c r="T52" i="10" s="1"/>
  <c r="V50" i="10"/>
  <c r="V49" i="10" s="1"/>
  <c r="V48" i="10" s="1"/>
  <c r="V47" i="10" s="1"/>
  <c r="U50" i="10"/>
  <c r="T50" i="10"/>
  <c r="U49" i="10"/>
  <c r="U48" i="10" s="1"/>
  <c r="T49" i="10"/>
  <c r="T48" i="10"/>
  <c r="T45" i="10"/>
  <c r="T44" i="10" s="1"/>
  <c r="T43" i="10" s="1"/>
  <c r="V41" i="10"/>
  <c r="U41" i="10"/>
  <c r="U40" i="10" s="1"/>
  <c r="U39" i="10" s="1"/>
  <c r="T41" i="10"/>
  <c r="V40" i="10"/>
  <c r="T40" i="10"/>
  <c r="T39" i="10" s="1"/>
  <c r="V39" i="10"/>
  <c r="V37" i="10"/>
  <c r="V36" i="10" s="1"/>
  <c r="V35" i="10" s="1"/>
  <c r="V34" i="10" s="1"/>
  <c r="U37" i="10"/>
  <c r="T37" i="10"/>
  <c r="U36" i="10"/>
  <c r="U35" i="10" s="1"/>
  <c r="U34" i="10" s="1"/>
  <c r="T36" i="10"/>
  <c r="T35" i="10"/>
  <c r="T34" i="10" s="1"/>
  <c r="V32" i="10"/>
  <c r="V31" i="10" s="1"/>
  <c r="U32" i="10"/>
  <c r="T32" i="10"/>
  <c r="U31" i="10"/>
  <c r="U30" i="10" s="1"/>
  <c r="U29" i="10" s="1"/>
  <c r="T31" i="10"/>
  <c r="V30" i="10"/>
  <c r="T30" i="10"/>
  <c r="T29" i="10" s="1"/>
  <c r="V29" i="10"/>
  <c r="V27" i="10"/>
  <c r="V26" i="10" s="1"/>
  <c r="V25" i="10" s="1"/>
  <c r="V24" i="10" s="1"/>
  <c r="U27" i="10"/>
  <c r="T27" i="10"/>
  <c r="U26" i="10"/>
  <c r="U25" i="10" s="1"/>
  <c r="U24" i="10" s="1"/>
  <c r="T26" i="10"/>
  <c r="T25" i="10"/>
  <c r="T24" i="10" s="1"/>
  <c r="V22" i="10"/>
  <c r="V21" i="10" s="1"/>
  <c r="U22" i="10"/>
  <c r="T22" i="10"/>
  <c r="U21" i="10"/>
  <c r="T21" i="10"/>
  <c r="V20" i="10"/>
  <c r="U20" i="10"/>
  <c r="T20" i="10"/>
  <c r="V18" i="10"/>
  <c r="U18" i="10"/>
  <c r="T18" i="10"/>
  <c r="V17" i="10"/>
  <c r="V16" i="10" s="1"/>
  <c r="V15" i="10" s="1"/>
  <c r="V14" i="10" s="1"/>
  <c r="V13" i="10" s="1"/>
  <c r="V91" i="10" s="1"/>
  <c r="U17" i="10"/>
  <c r="T17" i="10"/>
  <c r="U16" i="10"/>
  <c r="U15" i="10" s="1"/>
  <c r="T16" i="10"/>
  <c r="T15" i="10"/>
  <c r="U47" i="10" l="1"/>
  <c r="U14" i="10" s="1"/>
  <c r="U13" i="10" s="1"/>
  <c r="U91" i="10" s="1"/>
  <c r="T47" i="10"/>
  <c r="T14" i="10" s="1"/>
  <c r="T13" i="10" s="1"/>
  <c r="T91" i="10" s="1"/>
  <c r="Z19" i="9" l="1"/>
  <c r="Z18" i="9" s="1"/>
  <c r="Y20" i="9"/>
  <c r="Y19" i="9" s="1"/>
  <c r="Y18" i="9" s="1"/>
  <c r="Z20" i="9"/>
  <c r="AA20" i="9"/>
  <c r="AA19" i="9" s="1"/>
  <c r="AA18" i="9" s="1"/>
  <c r="Y28" i="9"/>
  <c r="Y27" i="9" s="1"/>
  <c r="Y26" i="9" s="1"/>
  <c r="Z28" i="9"/>
  <c r="Z27" i="9" s="1"/>
  <c r="Z26" i="9" s="1"/>
  <c r="AA28" i="9"/>
  <c r="AA27" i="9" s="1"/>
  <c r="AA26" i="9" s="1"/>
  <c r="Y32" i="9"/>
  <c r="Z32" i="9"/>
  <c r="AA32" i="9"/>
  <c r="Y35" i="9"/>
  <c r="Z35" i="9"/>
  <c r="AA35" i="9"/>
  <c r="Y37" i="9"/>
  <c r="Z37" i="9"/>
  <c r="AA37" i="9"/>
  <c r="Y39" i="9"/>
  <c r="Z39" i="9"/>
  <c r="AA39" i="9"/>
  <c r="Y44" i="9"/>
  <c r="Y43" i="9" s="1"/>
  <c r="Y45" i="9"/>
  <c r="Z45" i="9"/>
  <c r="Z44" i="9" s="1"/>
  <c r="AA45" i="9"/>
  <c r="AA44" i="9" s="1"/>
  <c r="Y49" i="9"/>
  <c r="Y50" i="9"/>
  <c r="Y48" i="9" s="1"/>
  <c r="Y47" i="9" s="1"/>
  <c r="Z50" i="9"/>
  <c r="Z49" i="9" s="1"/>
  <c r="Z48" i="9" s="1"/>
  <c r="Z47" i="9" s="1"/>
  <c r="AA50" i="9"/>
  <c r="AA49" i="9" s="1"/>
  <c r="AA48" i="9" s="1"/>
  <c r="AA47" i="9" s="1"/>
  <c r="AA56" i="9"/>
  <c r="AA55" i="9" s="1"/>
  <c r="AA54" i="9" s="1"/>
  <c r="Y57" i="9"/>
  <c r="Y56" i="9" s="1"/>
  <c r="Z57" i="9"/>
  <c r="Z56" i="9" s="1"/>
  <c r="AA57" i="9"/>
  <c r="Z64" i="9"/>
  <c r="Z63" i="9" s="1"/>
  <c r="Y65" i="9"/>
  <c r="Y64" i="9" s="1"/>
  <c r="Y63" i="9" s="1"/>
  <c r="Z65" i="9"/>
  <c r="AA65" i="9"/>
  <c r="AA64" i="9" s="1"/>
  <c r="AA63" i="9" s="1"/>
  <c r="Y68" i="9"/>
  <c r="Z68" i="9"/>
  <c r="AA68" i="9"/>
  <c r="Z75" i="9"/>
  <c r="Z74" i="9" s="1"/>
  <c r="Y76" i="9"/>
  <c r="Y75" i="9" s="1"/>
  <c r="Y74" i="9" s="1"/>
  <c r="Z76" i="9"/>
  <c r="AA76" i="9"/>
  <c r="AA75" i="9" s="1"/>
  <c r="AA74" i="9" s="1"/>
  <c r="Y81" i="9"/>
  <c r="Y80" i="9" s="1"/>
  <c r="Y79" i="9" s="1"/>
  <c r="Y78" i="9" s="1"/>
  <c r="Y83" i="9"/>
  <c r="Z83" i="9"/>
  <c r="Z82" i="9" s="1"/>
  <c r="Z81" i="9" s="1"/>
  <c r="Z80" i="9" s="1"/>
  <c r="Z79" i="9" s="1"/>
  <c r="Z78" i="9" s="1"/>
  <c r="AA83" i="9"/>
  <c r="AA82" i="9" s="1"/>
  <c r="AA81" i="9" s="1"/>
  <c r="AA80" i="9" s="1"/>
  <c r="AA79" i="9" s="1"/>
  <c r="AA78" i="9" s="1"/>
  <c r="Y91" i="9"/>
  <c r="Y90" i="9" s="1"/>
  <c r="Y89" i="9" s="1"/>
  <c r="Z91" i="9"/>
  <c r="Z90" i="9" s="1"/>
  <c r="Z89" i="9" s="1"/>
  <c r="AA91" i="9"/>
  <c r="AA90" i="9" s="1"/>
  <c r="AA89" i="9" s="1"/>
  <c r="AA99" i="9"/>
  <c r="AA98" i="9" s="1"/>
  <c r="Y100" i="9"/>
  <c r="Y99" i="9" s="1"/>
  <c r="Y98" i="9" s="1"/>
  <c r="Z100" i="9"/>
  <c r="Z99" i="9" s="1"/>
  <c r="Z98" i="9" s="1"/>
  <c r="AA100" i="9"/>
  <c r="O107" i="9"/>
  <c r="Y107" i="9"/>
  <c r="Y106" i="9" s="1"/>
  <c r="Z107" i="9"/>
  <c r="Z106" i="9" s="1"/>
  <c r="AA107" i="9"/>
  <c r="AA106" i="9" s="1"/>
  <c r="Y109" i="9"/>
  <c r="Z109" i="9"/>
  <c r="Y110" i="9"/>
  <c r="Z110" i="9"/>
  <c r="AA110" i="9"/>
  <c r="AA109" i="9" s="1"/>
  <c r="O113" i="9"/>
  <c r="Y113" i="9"/>
  <c r="Z113" i="9"/>
  <c r="AA113" i="9"/>
  <c r="Y120" i="9"/>
  <c r="Y119" i="9" s="1"/>
  <c r="Y121" i="9"/>
  <c r="Z121" i="9"/>
  <c r="Z120" i="9" s="1"/>
  <c r="Z119" i="9" s="1"/>
  <c r="AA121" i="9"/>
  <c r="AA120" i="9" s="1"/>
  <c r="AA119" i="9" s="1"/>
  <c r="Z103" i="9" l="1"/>
  <c r="Z102" i="9" s="1"/>
  <c r="Z105" i="9"/>
  <c r="Z104" i="9"/>
  <c r="Z87" i="9"/>
  <c r="Z86" i="9"/>
  <c r="Z85" i="9" s="1"/>
  <c r="Z88" i="9"/>
  <c r="Y118" i="9"/>
  <c r="Y117" i="9"/>
  <c r="Y116" i="9"/>
  <c r="Y115" i="9" s="1"/>
  <c r="Y96" i="9"/>
  <c r="Y95" i="9"/>
  <c r="Y94" i="9" s="1"/>
  <c r="Y97" i="9"/>
  <c r="AA60" i="9"/>
  <c r="AA59" i="9" s="1"/>
  <c r="AA62" i="9"/>
  <c r="AA61" i="9"/>
  <c r="AA41" i="9"/>
  <c r="AA42" i="9"/>
  <c r="AA43" i="9"/>
  <c r="AA25" i="9"/>
  <c r="AA24" i="9"/>
  <c r="AA23" i="9"/>
  <c r="AA117" i="9"/>
  <c r="AA118" i="9"/>
  <c r="AA116" i="9"/>
  <c r="AA115" i="9" s="1"/>
  <c r="AA97" i="9"/>
  <c r="AA95" i="9"/>
  <c r="AA94" i="9" s="1"/>
  <c r="AA96" i="9"/>
  <c r="AA71" i="9"/>
  <c r="AA70" i="9" s="1"/>
  <c r="AA73" i="9"/>
  <c r="AA72" i="9"/>
  <c r="Z53" i="9"/>
  <c r="Z52" i="9" s="1"/>
  <c r="Z55" i="9"/>
  <c r="Z54" i="9" s="1"/>
  <c r="Z43" i="9"/>
  <c r="Z41" i="9"/>
  <c r="Z42" i="9"/>
  <c r="Z24" i="9"/>
  <c r="Z23" i="9"/>
  <c r="Z25" i="9"/>
  <c r="Y17" i="9"/>
  <c r="Y16" i="9"/>
  <c r="Y15" i="9"/>
  <c r="Z97" i="9"/>
  <c r="Z96" i="9"/>
  <c r="Z95" i="9"/>
  <c r="Z94" i="9" s="1"/>
  <c r="Y73" i="9"/>
  <c r="Y72" i="9"/>
  <c r="Y71" i="9"/>
  <c r="Y70" i="9" s="1"/>
  <c r="Z62" i="9"/>
  <c r="Z60" i="9"/>
  <c r="Z59" i="9" s="1"/>
  <c r="Z61" i="9"/>
  <c r="AA15" i="9"/>
  <c r="AA16" i="9"/>
  <c r="AA17" i="9"/>
  <c r="Y105" i="9"/>
  <c r="Y104" i="9"/>
  <c r="Y103" i="9"/>
  <c r="Y102" i="9" s="1"/>
  <c r="Y87" i="9"/>
  <c r="Y86" i="9" s="1"/>
  <c r="Y85" i="9" s="1"/>
  <c r="Y88" i="9"/>
  <c r="Z73" i="9"/>
  <c r="Z71" i="9"/>
  <c r="Z70" i="9" s="1"/>
  <c r="Z72" i="9"/>
  <c r="Z116" i="9"/>
  <c r="Z115" i="9" s="1"/>
  <c r="Z118" i="9"/>
  <c r="Z117" i="9"/>
  <c r="AA103" i="9"/>
  <c r="AA102" i="9" s="1"/>
  <c r="AA105" i="9"/>
  <c r="AA104" i="9"/>
  <c r="AA88" i="9"/>
  <c r="AA87" i="9"/>
  <c r="AA86" i="9"/>
  <c r="AA85" i="9" s="1"/>
  <c r="Y62" i="9"/>
  <c r="Y61" i="9"/>
  <c r="Y60" i="9"/>
  <c r="Y59" i="9" s="1"/>
  <c r="Y53" i="9"/>
  <c r="Y52" i="9" s="1"/>
  <c r="Y55" i="9"/>
  <c r="Y54" i="9" s="1"/>
  <c r="Y23" i="9"/>
  <c r="Y25" i="9"/>
  <c r="Y24" i="9"/>
  <c r="Z17" i="9"/>
  <c r="Z15" i="9"/>
  <c r="Z14" i="9" s="1"/>
  <c r="Z13" i="9" s="1"/>
  <c r="Z123" i="9" s="1"/>
  <c r="Z16" i="9"/>
  <c r="AA53" i="9"/>
  <c r="AA52" i="9" s="1"/>
  <c r="Y41" i="9"/>
  <c r="Y42" i="9"/>
  <c r="P98" i="8"/>
  <c r="O98" i="8"/>
  <c r="N98" i="8"/>
  <c r="P97" i="8"/>
  <c r="O97" i="8"/>
  <c r="O95" i="8" s="1"/>
  <c r="O94" i="8" s="1"/>
  <c r="O93" i="8" s="1"/>
  <c r="N97" i="8"/>
  <c r="P96" i="8"/>
  <c r="N96" i="8"/>
  <c r="P95" i="8"/>
  <c r="N95" i="8"/>
  <c r="P94" i="8"/>
  <c r="P93" i="8" s="1"/>
  <c r="N94" i="8"/>
  <c r="N93" i="8" s="1"/>
  <c r="P91" i="8"/>
  <c r="O91" i="8"/>
  <c r="N91" i="8"/>
  <c r="L91" i="8"/>
  <c r="P89" i="8"/>
  <c r="O89" i="8"/>
  <c r="N89" i="8"/>
  <c r="N86" i="8" s="1"/>
  <c r="P87" i="8"/>
  <c r="O87" i="8"/>
  <c r="N87" i="8"/>
  <c r="P86" i="8"/>
  <c r="P84" i="8" s="1"/>
  <c r="P83" i="8" s="1"/>
  <c r="P82" i="8" s="1"/>
  <c r="O86" i="8"/>
  <c r="O84" i="8" s="1"/>
  <c r="O83" i="8" s="1"/>
  <c r="O82" i="8" s="1"/>
  <c r="O85" i="8"/>
  <c r="P80" i="8"/>
  <c r="O80" i="8"/>
  <c r="O79" i="8" s="1"/>
  <c r="N80" i="8"/>
  <c r="P79" i="8"/>
  <c r="N79" i="8"/>
  <c r="N77" i="8" s="1"/>
  <c r="N76" i="8" s="1"/>
  <c r="N75" i="8" s="1"/>
  <c r="P78" i="8"/>
  <c r="P77" i="8"/>
  <c r="P76" i="8" s="1"/>
  <c r="P75" i="8" s="1"/>
  <c r="P73" i="8"/>
  <c r="O73" i="8"/>
  <c r="N73" i="8"/>
  <c r="P72" i="8"/>
  <c r="P70" i="8" s="1"/>
  <c r="P69" i="8" s="1"/>
  <c r="P68" i="8" s="1"/>
  <c r="O72" i="8"/>
  <c r="O70" i="8" s="1"/>
  <c r="O69" i="8" s="1"/>
  <c r="O68" i="8" s="1"/>
  <c r="N72" i="8"/>
  <c r="O71" i="8"/>
  <c r="N71" i="8"/>
  <c r="N70" i="8"/>
  <c r="N69" i="8" s="1"/>
  <c r="N68" i="8" s="1"/>
  <c r="P66" i="8"/>
  <c r="O66" i="8"/>
  <c r="O65" i="8" s="1"/>
  <c r="O64" i="8" s="1"/>
  <c r="N66" i="8"/>
  <c r="P65" i="8"/>
  <c r="N65" i="8"/>
  <c r="N64" i="8" s="1"/>
  <c r="P64" i="8"/>
  <c r="P62" i="8" s="1"/>
  <c r="P63" i="8"/>
  <c r="P60" i="8"/>
  <c r="O60" i="8"/>
  <c r="N60" i="8"/>
  <c r="N59" i="8" s="1"/>
  <c r="P59" i="8"/>
  <c r="P57" i="8" s="1"/>
  <c r="P56" i="8" s="1"/>
  <c r="P55" i="8" s="1"/>
  <c r="O59" i="8"/>
  <c r="P58" i="8"/>
  <c r="O58" i="8"/>
  <c r="O57" i="8"/>
  <c r="O56" i="8" s="1"/>
  <c r="P52" i="8"/>
  <c r="P51" i="8" s="1"/>
  <c r="O52" i="8"/>
  <c r="N52" i="8"/>
  <c r="O51" i="8"/>
  <c r="O49" i="8" s="1"/>
  <c r="O48" i="8" s="1"/>
  <c r="O47" i="8" s="1"/>
  <c r="N51" i="8"/>
  <c r="N49" i="8" s="1"/>
  <c r="N48" i="8" s="1"/>
  <c r="N47" i="8" s="1"/>
  <c r="N50" i="8"/>
  <c r="P45" i="8"/>
  <c r="P44" i="8" s="1"/>
  <c r="P43" i="8" s="1"/>
  <c r="O45" i="8"/>
  <c r="N45" i="8"/>
  <c r="N42" i="8" s="1"/>
  <c r="O44" i="8"/>
  <c r="O43" i="8" s="1"/>
  <c r="O42" i="8"/>
  <c r="P41" i="8"/>
  <c r="O41" i="8"/>
  <c r="P39" i="8"/>
  <c r="O39" i="8"/>
  <c r="O38" i="8" s="1"/>
  <c r="N39" i="8"/>
  <c r="P38" i="8"/>
  <c r="N38" i="8"/>
  <c r="P37" i="8"/>
  <c r="O37" i="8"/>
  <c r="O36" i="8" s="1"/>
  <c r="N37" i="8"/>
  <c r="P36" i="8"/>
  <c r="N36" i="8"/>
  <c r="P34" i="8"/>
  <c r="O34" i="8"/>
  <c r="N34" i="8"/>
  <c r="L34" i="8"/>
  <c r="P33" i="8"/>
  <c r="O33" i="8"/>
  <c r="O32" i="8" s="1"/>
  <c r="N33" i="8"/>
  <c r="P32" i="8"/>
  <c r="N32" i="8"/>
  <c r="P31" i="8"/>
  <c r="O31" i="8"/>
  <c r="O30" i="8" s="1"/>
  <c r="N31" i="8"/>
  <c r="P30" i="8"/>
  <c r="N30" i="8"/>
  <c r="P28" i="8"/>
  <c r="O28" i="8"/>
  <c r="N28" i="8"/>
  <c r="P26" i="8"/>
  <c r="P21" i="8" s="1"/>
  <c r="O26" i="8"/>
  <c r="N26" i="8"/>
  <c r="P22" i="8"/>
  <c r="O22" i="8"/>
  <c r="O21" i="8" s="1"/>
  <c r="N22" i="8"/>
  <c r="N21" i="8"/>
  <c r="N19" i="8" s="1"/>
  <c r="N18" i="8" s="1"/>
  <c r="P16" i="8"/>
  <c r="P15" i="8" s="1"/>
  <c r="O16" i="8"/>
  <c r="N16" i="8"/>
  <c r="N15" i="8" s="1"/>
  <c r="O15" i="8"/>
  <c r="O14" i="8" s="1"/>
  <c r="O13" i="8"/>
  <c r="O12" i="8" s="1"/>
  <c r="P28" i="7"/>
  <c r="O28" i="7"/>
  <c r="N28" i="7"/>
  <c r="P26" i="7"/>
  <c r="O26" i="7"/>
  <c r="N26" i="7"/>
  <c r="P24" i="7"/>
  <c r="O24" i="7"/>
  <c r="N24" i="7"/>
  <c r="P22" i="7"/>
  <c r="O22" i="7"/>
  <c r="N22" i="7"/>
  <c r="P19" i="7"/>
  <c r="O19" i="7"/>
  <c r="N19" i="7"/>
  <c r="P17" i="7"/>
  <c r="O17" i="7"/>
  <c r="N17" i="7"/>
  <c r="P11" i="7"/>
  <c r="P30" i="7" s="1"/>
  <c r="O11" i="7"/>
  <c r="O30" i="7" s="1"/>
  <c r="N11" i="7"/>
  <c r="N30" i="7" s="1"/>
  <c r="AA14" i="9" l="1"/>
  <c r="AA13" i="9" s="1"/>
  <c r="AA123" i="9" s="1"/>
  <c r="Y14" i="9"/>
  <c r="Y13" i="9" s="1"/>
  <c r="Y123" i="9" s="1"/>
  <c r="N57" i="8"/>
  <c r="N56" i="8" s="1"/>
  <c r="N55" i="8" s="1"/>
  <c r="N58" i="8"/>
  <c r="O63" i="8"/>
  <c r="O62" i="8"/>
  <c r="O77" i="8"/>
  <c r="O76" i="8" s="1"/>
  <c r="O75" i="8" s="1"/>
  <c r="O78" i="8"/>
  <c r="N85" i="8"/>
  <c r="N84" i="8"/>
  <c r="N83" i="8" s="1"/>
  <c r="N82" i="8" s="1"/>
  <c r="O55" i="8"/>
  <c r="N13" i="8"/>
  <c r="N12" i="8" s="1"/>
  <c r="N14" i="8"/>
  <c r="N62" i="8"/>
  <c r="N63" i="8"/>
  <c r="P14" i="8"/>
  <c r="P13" i="8"/>
  <c r="P12" i="8" s="1"/>
  <c r="O19" i="8"/>
  <c r="O18" i="8" s="1"/>
  <c r="O11" i="8" s="1"/>
  <c r="O100" i="8" s="1"/>
  <c r="O20" i="8"/>
  <c r="P20" i="8"/>
  <c r="P19" i="8"/>
  <c r="P18" i="8" s="1"/>
  <c r="P49" i="8"/>
  <c r="P48" i="8" s="1"/>
  <c r="P47" i="8" s="1"/>
  <c r="P50" i="8"/>
  <c r="N41" i="8"/>
  <c r="N20" i="8"/>
  <c r="P42" i="8"/>
  <c r="N44" i="8"/>
  <c r="N43" i="8" s="1"/>
  <c r="O50" i="8"/>
  <c r="P71" i="8"/>
  <c r="N78" i="8"/>
  <c r="P85" i="8"/>
  <c r="O96" i="8"/>
  <c r="P11" i="8" l="1"/>
  <c r="P100" i="8" s="1"/>
  <c r="N11" i="8"/>
  <c r="N100" i="8" s="1"/>
  <c r="F13" i="6" l="1"/>
  <c r="F14" i="6"/>
  <c r="D15" i="6"/>
  <c r="D14" i="6" s="1"/>
  <c r="D13" i="6" s="1"/>
  <c r="E15" i="6"/>
  <c r="E14" i="6" s="1"/>
  <c r="E13" i="6" s="1"/>
  <c r="F15" i="6"/>
  <c r="F18" i="6"/>
  <c r="F17" i="6" s="1"/>
  <c r="D19" i="6"/>
  <c r="D18" i="6" s="1"/>
  <c r="D17" i="6" s="1"/>
  <c r="E19" i="6"/>
  <c r="F19" i="6"/>
  <c r="D21" i="6"/>
  <c r="E21" i="6"/>
  <c r="F21" i="6"/>
  <c r="D23" i="6"/>
  <c r="E23" i="6"/>
  <c r="E18" i="6" s="1"/>
  <c r="E17" i="6" s="1"/>
  <c r="F23" i="6"/>
  <c r="D25" i="6"/>
  <c r="F28" i="6"/>
  <c r="F29" i="6"/>
  <c r="D30" i="6"/>
  <c r="D29" i="6" s="1"/>
  <c r="D28" i="6" s="1"/>
  <c r="D27" i="6" s="1"/>
  <c r="E30" i="6"/>
  <c r="E29" i="6" s="1"/>
  <c r="E28" i="6" s="1"/>
  <c r="E27" i="6" s="1"/>
  <c r="F30" i="6"/>
  <c r="D32" i="6"/>
  <c r="E32" i="6"/>
  <c r="D33" i="6"/>
  <c r="E33" i="6"/>
  <c r="F33" i="6"/>
  <c r="F32" i="6" s="1"/>
  <c r="D36" i="6"/>
  <c r="D37" i="6"/>
  <c r="E37" i="6"/>
  <c r="E36" i="6" s="1"/>
  <c r="F37" i="6"/>
  <c r="F36" i="6" s="1"/>
  <c r="F40" i="6"/>
  <c r="D41" i="6"/>
  <c r="D40" i="6" s="1"/>
  <c r="D39" i="6" s="1"/>
  <c r="E41" i="6"/>
  <c r="E40" i="6" s="1"/>
  <c r="E39" i="6" s="1"/>
  <c r="F41" i="6"/>
  <c r="D43" i="6"/>
  <c r="E43" i="6"/>
  <c r="D44" i="6"/>
  <c r="E44" i="6"/>
  <c r="F44" i="6"/>
  <c r="F43" i="6" s="1"/>
  <c r="F39" i="6" s="1"/>
  <c r="D47" i="6"/>
  <c r="D46" i="6" s="1"/>
  <c r="D48" i="6"/>
  <c r="E48" i="6"/>
  <c r="E47" i="6" s="1"/>
  <c r="E46" i="6" s="1"/>
  <c r="F48" i="6"/>
  <c r="F47" i="6" s="1"/>
  <c r="F46" i="6" s="1"/>
  <c r="D52" i="6"/>
  <c r="D51" i="6" s="1"/>
  <c r="D50" i="6" s="1"/>
  <c r="D53" i="6"/>
  <c r="E53" i="6"/>
  <c r="E52" i="6" s="1"/>
  <c r="F53" i="6"/>
  <c r="F52" i="6" s="1"/>
  <c r="F51" i="6" s="1"/>
  <c r="F50" i="6" s="1"/>
  <c r="D55" i="6"/>
  <c r="E55" i="6"/>
  <c r="F55" i="6"/>
  <c r="E57" i="6"/>
  <c r="F57" i="6"/>
  <c r="D58" i="6"/>
  <c r="D57" i="6" s="1"/>
  <c r="F60" i="6"/>
  <c r="D61" i="6"/>
  <c r="D60" i="6" s="1"/>
  <c r="E61" i="6"/>
  <c r="E60" i="6" s="1"/>
  <c r="F61" i="6"/>
  <c r="E12" i="6" l="1"/>
  <c r="D35" i="6"/>
  <c r="D12" i="6"/>
  <c r="D11" i="6" s="1"/>
  <c r="E51" i="6"/>
  <c r="E50" i="6" s="1"/>
  <c r="F35" i="6"/>
  <c r="E35" i="6"/>
  <c r="F27" i="6"/>
  <c r="F12" i="6"/>
  <c r="F11" i="6" s="1"/>
  <c r="E15" i="5"/>
  <c r="E14" i="5" s="1"/>
  <c r="E13" i="5" s="1"/>
  <c r="E19" i="5"/>
  <c r="E18" i="5" s="1"/>
  <c r="E17" i="5" s="1"/>
  <c r="D15" i="5"/>
  <c r="D14" i="5" s="1"/>
  <c r="D13" i="5" s="1"/>
  <c r="D19" i="5"/>
  <c r="D18" i="5" s="1"/>
  <c r="D17" i="5" s="1"/>
  <c r="C19" i="5"/>
  <c r="C18" i="5" s="1"/>
  <c r="C17" i="5" s="1"/>
  <c r="C15" i="5"/>
  <c r="C14" i="5" s="1"/>
  <c r="C13" i="5" s="1"/>
  <c r="E11" i="6" l="1"/>
  <c r="C12" i="5"/>
  <c r="C11" i="5" s="1"/>
  <c r="C21" i="5" s="1"/>
</calcChain>
</file>

<file path=xl/sharedStrings.xml><?xml version="1.0" encoding="utf-8"?>
<sst xmlns="http://schemas.openxmlformats.org/spreadsheetml/2006/main" count="816" uniqueCount="401">
  <si>
    <t>Приложение 1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</si>
  <si>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</si>
  <si>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</si>
  <si>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</si>
  <si>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</si>
  <si>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</si>
  <si>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</si>
  <si>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</si>
  <si>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</si>
  <si>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</si>
  <si>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</si>
  <si>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</si>
  <si>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</si>
  <si>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</si>
  <si>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</si>
  <si>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</si>
  <si>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</si>
  <si>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</si>
  <si>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Наименование показателя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</si>
  <si>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</si>
  <si>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 сельских поселений</t>
  </si>
  <si>
    <t>Всего источников финансирования дефицитов бюджетов</t>
  </si>
  <si>
    <t>(руб.)</t>
  </si>
  <si>
    <t>2025 год</t>
  </si>
  <si>
    <t xml:space="preserve">                             </t>
  </si>
  <si>
    <t>2026 год</t>
  </si>
  <si>
    <t>Изменение остатков средств на счетах по учету средств бюджетов</t>
  </si>
  <si>
    <t>Код источника финансирования по КИВФ, КИФнФ</t>
  </si>
  <si>
    <t xml:space="preserve">                 Х</t>
  </si>
  <si>
    <t>к решению Совета депутатов</t>
  </si>
  <si>
    <t>Петровского сельсовета</t>
  </si>
  <si>
    <t>на 2025 год  и на плановый период 2026 и 2027 годов.</t>
  </si>
  <si>
    <t xml:space="preserve">Источники внутреннего финансирования дефицита  бюджета </t>
  </si>
  <si>
    <t>2027 год</t>
  </si>
  <si>
    <t>от 23.12.2024 № 206</t>
  </si>
  <si>
    <t>Прочие межбюджетные трансферты, передаваемые бюджетам сельских поселений</t>
  </si>
  <si>
    <t>13320249999100000150</t>
  </si>
  <si>
    <t xml:space="preserve">Прочие межбюджетные трансферты, передаваемые бюджетам  </t>
  </si>
  <si>
    <t>00020249999000000150</t>
  </si>
  <si>
    <t>Иные межбюджетные трансферты</t>
  </si>
  <si>
    <t>00020240000000000150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</si>
  <si>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</si>
  <si>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133 20235118100000150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</si>
  <si>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</si>
  <si>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</si>
  <si>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</si>
  <si>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</si>
  <si>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</si>
  <si>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</si>
  <si>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 из бюджетов муниципальных районов</t>
  </si>
  <si>
    <t>133 20216001100000150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</si>
  <si>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</si>
  <si>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</si>
  <si>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</si>
  <si>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133 20215001100000150</t>
  </si>
  <si>
    <t>Дотации  на выравнивание бюджетной обеспеченности</t>
  </si>
  <si>
    <t>000 20215001000000150</t>
  </si>
  <si>
    <t>Дотации бюджетам сельских поселений на поддержку мер по обеспечению сбалансированности бюджетов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</si>
  <si>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</si>
  <si>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</si>
  <si>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</si>
  <si>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БЕЗВОЗМЕЗДНЫЕ ПОСТУПЛЕНИЯ ОТ ДРУГИХ БЮДЖЕТОВ БЮДЖЕТНОЙ СИСТЕМЫ РОССИЙСКОЙ ФЕДЕРАЦИИ</t>
  </si>
  <si>
    <t>000 20200000000000000</t>
  </si>
  <si>
    <t>БЕЗВОЗМЕЗДНЫЕ ПОСТУПЛЕНИЯ</t>
  </si>
  <si>
    <t>000 20000000000000000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</si>
  <si>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</si>
  <si>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133 11105025100000120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</si>
  <si>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</si>
  <si>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</si>
  <si>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</si>
  <si>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</si>
  <si>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ИСПОЛЬЗОВАНИЯ ИМУЩЕСТВА, НАХОДЯЩЕГОСЯ В ГОСУДАРТСВЕННОЙ И МУНИЦИПАЛЬНОЙ СОБСТВЕННОСТИ</t>
  </si>
  <si>
    <t>000 11100000000000000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</si>
  <si>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</si>
  <si>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</si>
  <si>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</si>
  <si>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</si>
  <si>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</t>
  </si>
  <si>
    <t>000 10606040000000110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</si>
  <si>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</si>
  <si>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182 10606033101000 110</t>
  </si>
  <si>
    <t>Земельный налог с организаций, обладающих земельным участком, расположенным в границах сельских поселений</t>
  </si>
  <si>
    <t>000 10606033100000 110</t>
  </si>
  <si>
    <t>Земельный налог с организаций</t>
  </si>
  <si>
    <t>000 10606030000000 110</t>
  </si>
  <si>
    <t>Земельный налог</t>
  </si>
  <si>
    <t>000 10606000000000110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</si>
  <si>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</si>
  <si>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</si>
  <si>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</si>
  <si>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</si>
  <si>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</si>
  <si>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Налог на имущество физических лиц</t>
  </si>
  <si>
    <t>000 10601000000000110</t>
  </si>
  <si>
    <t>НАЛОГИ НА ИМУЩЕСТВО</t>
  </si>
  <si>
    <t>000 10600000000000000</t>
  </si>
  <si>
    <t>Единый сельскохозяйственный налог 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</si>
  <si>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</si>
  <si>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</t>
  </si>
  <si>
    <t>000 10503010010000110</t>
  </si>
  <si>
    <t xml:space="preserve">Единый сельскохозяйственный налог </t>
  </si>
  <si>
    <t>000 10503000010000110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</si>
  <si>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</si>
  <si>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</si>
  <si>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</si>
  <si>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000 10501021010000110</t>
  </si>
  <si>
    <t>000 10501020010000110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</si>
  <si>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</si>
  <si>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</si>
  <si>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</si>
  <si>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НАЛОГИ НА СОВОКУПНЫЙ ДОХОД</t>
  </si>
  <si>
    <t>000 10500000000000000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</si>
  <si>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</si>
  <si>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</si>
  <si>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</si>
  <si>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</si>
  <si>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</si>
  <si>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</si>
  <si>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</si>
  <si>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</si>
  <si>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</si>
  <si>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</si>
  <si>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</si>
  <si>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</si>
  <si>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</si>
  <si>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</si>
  <si>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</si>
  <si>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</si>
  <si>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Акцизы по подакцизным товарам (продукции), производимым на территории Российской Федерации</t>
  </si>
  <si>
    <t>000 10302000010000110</t>
  </si>
  <si>
    <t>НАЛОГИ НА ТОВАРЫ (РАБОТЫ, УСЛУГИ), РЕАЛИЗУЕМЫЕ НА ТЕРРИТОРИИ РОССИЙСКОЙ ФЕДЕРАЦИИ</t>
  </si>
  <si>
    <t>000 10300000000000000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</si>
  <si>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</si>
  <si>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</si>
  <si>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</si>
  <si>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</si>
  <si>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</si>
  <si>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</t>
  </si>
  <si>
    <t>000 10102000010000110</t>
  </si>
  <si>
    <t>НАЛОГИ НА ПРИБЫЛЬ, ДОХОДЫ</t>
  </si>
  <si>
    <t>000 10100000000000000</t>
  </si>
  <si>
    <t>НАЛОГОВЫЕ И НЕНАЛОГОВЫЕ ДОХОДЫ</t>
  </si>
  <si>
    <t>000 10000000000000000</t>
  </si>
  <si>
    <t>Доходы бюджета - ВСЕГО: 
В том числе:</t>
  </si>
  <si>
    <t>X</t>
  </si>
  <si>
    <t>Код дохода по бюджетной классификации Российской Федерации</t>
  </si>
  <si>
    <t xml:space="preserve">Код дохода по бюджетной классификации   Российской Федерации               </t>
  </si>
  <si>
    <t>(руб)</t>
  </si>
  <si>
    <t>Поступление доходов в бюджет администрации муниципального образования Петровский сельсовет Саракташского района Оренбургской области по кодам видов доходов, подвидов доходов на 2025 год и на плановый период 2026, 2027 годов</t>
  </si>
  <si>
    <t>Поступление доходов  в бюджет муниципального образования Петровский сельсовет по кодам видов доходов, подвидов доходов на 2023 год и на плановый период 2024, 2025 годов</t>
  </si>
  <si>
    <t xml:space="preserve">Петровского сельсовета </t>
  </si>
  <si>
    <t xml:space="preserve">Приложение 2 </t>
  </si>
  <si>
    <t xml:space="preserve">                                                                              </t>
  </si>
  <si>
    <t>Приложение N 3</t>
  </si>
  <si>
    <t>к решению Совета</t>
  </si>
  <si>
    <t>депутатов Петровского сельсовета</t>
  </si>
  <si>
    <t>от 23.12.2024 года № 206</t>
  </si>
  <si>
    <t>Распределение бюджетных ассигнований  бюджета муниципального образования Петровский сельсовет на 2025 год и на плановый период 2026 и 2027 годов по разделам и  подразделам расходов классификации расходов бюджета</t>
  </si>
  <si>
    <t/>
  </si>
  <si>
    <t>Наименование  расходов</t>
  </si>
  <si>
    <t>РЗ</t>
  </si>
  <si>
    <t>ПР</t>
  </si>
  <si>
    <t>КЦСР</t>
  </si>
  <si>
    <t>КВР</t>
  </si>
  <si>
    <t>Условно утвержденные расходы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</si>
  <si>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</si>
  <si>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</si>
  <si>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</si>
  <si>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</si>
  <si>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</si>
  <si>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</si>
  <si>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</si>
  <si>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</si>
  <si>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</si>
  <si>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</si>
  <si>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</si>
  <si>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</si>
  <si>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</si>
  <si>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</si>
  <si>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</si>
  <si>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</si>
  <si>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</si>
  <si>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</si>
  <si>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 обеспечение</t>
  </si>
  <si>
    <t>ИТОГО РАСХОДОВ</t>
  </si>
  <si>
    <t>х</t>
  </si>
  <si>
    <t>Приложение  N 4</t>
  </si>
  <si>
    <t xml:space="preserve">                      депутатов Петровского сельсовета</t>
  </si>
  <si>
    <t>Распределение бюджетных ассигнований    бюджета муниципального образования Петровский сельсовет по разделам, подразделам , целевым статьям (муниципальным программам  муниципального образования Петровский сельсовет и непрограммным направлениям деятельности), группам и подгруппам  видов  расходов классификации расходов бюджета на 2025 год и на плановый период 2026 и 2027 годов</t>
  </si>
  <si>
    <t>Наименование</t>
  </si>
  <si>
    <t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области"</t>
  </si>
  <si>
    <t>Комплексы процессных мероприятий</t>
  </si>
  <si>
    <t xml:space="preserve">Комплекс процессных мероприятий"Обеспечение реализации программы" </t>
  </si>
  <si>
    <t>Глава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</si>
  <si>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</si>
  <si>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</si>
  <si>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</si>
  <si>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</si>
  <si>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</si>
  <si>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</si>
  <si>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Иные межбюджетные трансферты, передаваемые районному бюджету из бюджетов поселений на осуществлдение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</si>
  <si>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63405Т0030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</si>
  <si>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</si>
  <si>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63405Т0060</t>
  </si>
  <si>
    <t xml:space="preserve">Комплекс процессных мероприятий "Обеспечение реализации программы"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</si>
  <si>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</si>
  <si>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63405Т0050</t>
  </si>
  <si>
    <t>Непрограммное направление расходов (непрограммные мероприятия)</t>
  </si>
  <si>
    <t>Руководство и управление в сфере установленных функций органов местного самоуправления</t>
  </si>
  <si>
    <t>Создание и использование средств резервного фонда администрации поселений Саракташского района</t>
  </si>
  <si>
    <t>Резервные средства</t>
  </si>
  <si>
    <t>Комплекс процессных мероприятий «Обеспечение реализации программы»</t>
  </si>
  <si>
    <t>Членские взносы в Совет (ассоциацию) муниципальных образований</t>
  </si>
  <si>
    <t>Комплекс процессных мероприятий "Обеспечение реализации программы"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</si>
  <si>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</si>
  <si>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</si>
  <si>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"Безопасность"</t>
  </si>
  <si>
    <t>Мероприятия по обеспечению пожарной безопасности на территории  муниципального образования поселения</t>
  </si>
  <si>
    <t>Комплекс процессных мероприятий</t>
  </si>
  <si>
    <t xml:space="preserve">Меры поддержки добровольных народных дружин </t>
  </si>
  <si>
    <t xml:space="preserve">Комплекс процессных мероприятий "Развитие дорожного хорзяйства" </t>
  </si>
  <si>
    <t>Содержание и ремонт,  капитальный ремонт автомобильных дорог общего пользования и искусственных сооружений на них</t>
  </si>
  <si>
    <t>Комплекс процессных мероприятий "Благоустройство территории Петровского сельсовета"</t>
  </si>
  <si>
    <t xml:space="preserve"> Мероприятия по благоустройству территории муниципального образования поселения</t>
  </si>
  <si>
    <t xml:space="preserve">Комплекс процессных мероприятий "Развитие культуры" 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</si>
  <si>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</si>
  <si>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63404Т0080</t>
  </si>
  <si>
    <t>540</t>
  </si>
  <si>
    <t>Мероприятия, направленные на развитие культуры на территории муниципального образования поселения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</si>
  <si>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</si>
  <si>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63404Т0090</t>
  </si>
  <si>
    <t>СОЦИАЛЬНАЯ ПОЛИТИКА</t>
  </si>
  <si>
    <t>Пенсионное обеспечение</t>
  </si>
  <si>
    <t>Муниципальная программа"Реализация внутренней политики в муниципальном образовании Петровский сельсовет Саракташского района Оренбургской области"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</si>
  <si>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</si>
  <si>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</si>
  <si>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____________________</t>
  </si>
  <si>
    <t>Иные пенсии, социальные доплаты к пенсиям</t>
  </si>
  <si>
    <t xml:space="preserve"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области"
</t>
  </si>
  <si>
    <t>Закупка энергетических ресурсов</t>
  </si>
  <si>
    <t xml:space="preserve">Прочая закупка товаров, работ и услуг </t>
  </si>
  <si>
    <t>Иные закупки товаров, работ и услуг для обеспечения  государственных (муниципальных) нужд</t>
  </si>
  <si>
    <t xml:space="preserve">Муниципальная программа"Реализация муниципальной политики на территории муниципального образования Петровский сельсовет Саракташского района Оренбургской области "
</t>
  </si>
  <si>
    <t xml:space="preserve"> Мероприятия по  благоустройству территории муниципального образования поселения</t>
  </si>
  <si>
    <t>Комплекс процессных мероприятий"Благоустройство территории  Петровского  сельсовета"</t>
  </si>
  <si>
    <t xml:space="preserve"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 "
</t>
  </si>
  <si>
    <t>Комплекс процессных мероприятий "Развитие дорожного хозяйства"</t>
  </si>
  <si>
    <t xml:space="preserve">Комплекс процессных мероприятий "Безопасность"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</si>
  <si>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</si>
  <si>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</si>
  <si>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 xml:space="preserve">Осуществление первичного воинского учета органами местного самоуправления поселений, муниципальных и городских округов
</t>
  </si>
  <si>
    <t>Уплата иных платежей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</si>
  <si>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</si>
  <si>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Уплата налога на имущество организаций и земельного налога</t>
  </si>
  <si>
    <t>Прочая закупка товаров, работ и услуг</t>
  </si>
  <si>
    <t>Иные выплаты персоналу государственных (муниципальных) органов, за исключением фонда оплаты труда</t>
  </si>
  <si>
    <t>Администрация Петровского сельсовета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</si>
  <si>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</si>
  <si>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</si>
  <si>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</si>
  <si>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</si>
  <si>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</si>
  <si>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</si>
  <si>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</si>
  <si>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ВР</t>
  </si>
  <si>
    <t>ЦСР</t>
  </si>
  <si>
    <t>КФСР</t>
  </si>
  <si>
    <t>ВЕД</t>
  </si>
  <si>
    <t>( руб)</t>
  </si>
  <si>
    <t>Петровский сельсовет  на 2025 год и на плановый период 2026 и 2027 годов.</t>
  </si>
  <si>
    <t>на 2020 год и плановый период 2021-2022</t>
  </si>
  <si>
    <t>Ведомственная структура расходов  бюджета муниципального образования</t>
  </si>
  <si>
    <t>Ведомственная структура расходов  бюджета Петровского сельсовета Саракташского района Оренбургской области</t>
  </si>
  <si>
    <t>к решению  Совета депутатов Петровского сельсовета от 23.12.2024 г. № 206</t>
  </si>
  <si>
    <t xml:space="preserve">                                          Приложение 5          </t>
  </si>
  <si>
    <t>,</t>
  </si>
  <si>
    <t xml:space="preserve">                                                                                                                                          </t>
  </si>
  <si>
    <t>Приложение 19                                                          к Решению Совета депутатов района от 19 декабря 2014 года №470 (вредакции решения Совета депутатов района от 7 мая 2015 года №543)</t>
  </si>
  <si>
    <t xml:space="preserve">                                                                                  Приложение 6</t>
  </si>
  <si>
    <t xml:space="preserve">                                                             к решению Совета депутатов</t>
  </si>
  <si>
    <t xml:space="preserve">                Петровского сельсовета                             </t>
  </si>
  <si>
    <t xml:space="preserve">    от 23.12.2024 года № 206</t>
  </si>
  <si>
    <t xml:space="preserve">                               РАСПРЕДЕЛЕНИЕ БЮДЖЕТНЫХ АССИГНОВАНИЙ БЮДЖЕТА МУНИЦИПАЛЬНОГО ОБРАЗОВАНИЯ ПЕТРОВСКИЙ СЕЛЬСОВЕТ</t>
  </si>
  <si>
    <t xml:space="preserve">                                       ПО ЦЕЛЕВЫМ СТАТЬЯМ (МУНИЦИПАЛЬНЫМ ПРОГРАММАМ И НЕПРОГРАММНЫМ НАПРАВЛЕНИЯМ ДЕЯТЕЛЬНОСТИ),</t>
  </si>
  <si>
    <t xml:space="preserve">                                      РАЗДЕЛАМ, ПОДРАЗДЕЛАМ, ГРУППАМ И  ПОДГРУППАМ ВИДОВ РАСХОДОВ КЛАССИФИКАЦИИ РАСХОДОВ</t>
  </si>
  <si>
    <t xml:space="preserve">                                       НА 2025  НА ПЛАНОВЫЙ ПЕРИОД 2026 И 2027 ГОДОВ</t>
  </si>
  <si>
    <t>и</t>
  </si>
  <si>
    <t>тыс.рублей</t>
  </si>
  <si>
    <t>ЭКР</t>
  </si>
  <si>
    <t>2016 год</t>
  </si>
  <si>
    <t>на 39700959 год</t>
  </si>
  <si>
    <t>на 39700960 год</t>
  </si>
  <si>
    <t xml:space="preserve"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области" </t>
  </si>
  <si>
    <t xml:space="preserve">Комплекс процессных мероприятий  "Безопасность" </t>
  </si>
  <si>
    <t>Меры поддержки добровольных народных  дружин</t>
  </si>
  <si>
    <t>Национальная безопасность и правоохранительная деятельность</t>
  </si>
  <si>
    <t>000</t>
  </si>
  <si>
    <t>Содержание и ремонт, капитальный ремонт автомобильных дорог общего пользования и искусственных сооружений на них</t>
  </si>
  <si>
    <t>Мероприятия по благоустройству территории муниципального образования поселения</t>
  </si>
  <si>
    <t>БЛАГОУСТРОЙСТВО</t>
  </si>
  <si>
    <t>63.0395310</t>
  </si>
  <si>
    <t xml:space="preserve">Комплекс процессных мероприятий  "Развитие культуры" </t>
  </si>
  <si>
    <t>КУЛЬТУРА , КИНЕМАТОГРАФИЯ</t>
  </si>
  <si>
    <t>КУЛЬТУРА</t>
  </si>
  <si>
    <t>08</t>
  </si>
  <si>
    <t>00</t>
  </si>
  <si>
    <t>Комплекс процессных мероприятий "Обеспечение  реализации программы"</t>
  </si>
  <si>
    <t>Расходы на выплаты персоналу государственных(муниципальных) органов</t>
  </si>
  <si>
    <t>01</t>
  </si>
  <si>
    <t>04</t>
  </si>
  <si>
    <t>634505Т0060</t>
  </si>
  <si>
    <t>Обеспечение деятельности финансовых, налоговых и таможенных органов и органов (финансово-бюджетного) надзора</t>
  </si>
  <si>
    <t>Иные межбюджетные трансферты, передаваемые на осуществление части переданных полномочий  по внешнему  муниципальному финансовому контролю</t>
  </si>
  <si>
    <t>Предоставление пенсии за выслугу лет муниципальным служащим муниципального образования поселения</t>
  </si>
  <si>
    <t>Мобилизация и вневойсковая подготовка</t>
  </si>
  <si>
    <t>ОБЩЕГОСУДАРСТВЕННЫЕ  ВОПРОСЫ</t>
  </si>
  <si>
    <t>ВСЕГО</t>
  </si>
  <si>
    <t>Всего:</t>
  </si>
  <si>
    <t>7700095100</t>
  </si>
  <si>
    <t>850</t>
  </si>
  <si>
    <t>Приложение № 7</t>
  </si>
  <si>
    <t xml:space="preserve"> к решению Совета депутатов  </t>
  </si>
  <si>
    <t xml:space="preserve">муниципального образования </t>
  </si>
  <si>
    <t>Петровский сельсовет</t>
  </si>
  <si>
    <t xml:space="preserve">Саракташского района </t>
  </si>
  <si>
    <t>Оренбургской области</t>
  </si>
  <si>
    <t xml:space="preserve">                            </t>
  </si>
  <si>
    <t>(тыс.руб.)</t>
  </si>
  <si>
    <t>№ п/п</t>
  </si>
  <si>
    <t>Наименование публичного обязательства</t>
  </si>
  <si>
    <t>Код бюджетной классификации</t>
  </si>
  <si>
    <t>Объем ассигнований на исполнение публичных нормативных обязательств</t>
  </si>
  <si>
    <t>Раздел</t>
  </si>
  <si>
    <t>Подраздел</t>
  </si>
  <si>
    <t>Целевая статья</t>
  </si>
  <si>
    <t>Вид расходов</t>
  </si>
  <si>
    <t>КОСГУ</t>
  </si>
  <si>
    <t>Итого</t>
  </si>
  <si>
    <t> 80,0</t>
  </si>
  <si>
    <t>0,0 </t>
  </si>
  <si>
    <t>312 </t>
  </si>
  <si>
    <t>262 </t>
  </si>
  <si>
    <t>Объем бюджетных ассигнований на исполнение публичных нормативных обязательств, предусмотренных местным бюджетом муниципального образования Петровский совет на 2025 год и на плановый период 2026 и 2027 годов</t>
  </si>
  <si>
    <t>Приложение № 8</t>
  </si>
  <si>
    <t>Распределение межбюджетных трансфертов, передаваемых районному бюджету из бюджета  Петровского сельсовета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</si>
  <si>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Таблица 1</t>
  </si>
  <si>
    <t>Распределение иных межбюджетных трансфертов, передаваемых районному бюджету из бюджета  Петровского сельсовета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2025 год и на плановый период 2026, 2027 годов</t>
  </si>
  <si>
    <t>Наименование района</t>
  </si>
  <si>
    <t>1.</t>
  </si>
  <si>
    <t>Саракташский</t>
  </si>
  <si>
    <t>ИТОГО</t>
  </si>
  <si>
    <t>Таблица 2</t>
  </si>
  <si>
    <t>Распределение иных межбюджетных трансфертов, передаваемых районному бюджету из бюджета Петровского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2026, 2027 годов</t>
  </si>
  <si>
    <t>Таблица 3</t>
  </si>
  <si>
    <t>Распределение иных межбюджетных трансфертов, передаваемых районному бюджету из бюджета  Петровского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 год и на плановый период 2026, 2027 годов</t>
  </si>
  <si>
    <t>Таблица 4</t>
  </si>
  <si>
    <t>Распределение иных межбюджетных трансфертов, передаваемых районному бюджету из бюджета  Петровского сельсовета на осуществление части полномочий по решению вопросов местного значения в соответствии с заключенными соглашениями по культуре (повышение заработной платы работников культуры) на 2025 год и на плановый период 2026, 2027 годов</t>
  </si>
  <si>
    <t>Таблица 5</t>
  </si>
  <si>
    <t>Распределение иных межбюджетных трансфертов, передаваемых районному бюджету из бюджета  Петровского сельсовета на осуществление части полномочий по подготовке проекта Устава муниципального образования, проектов муниципальных правовых актов на 2025 год и на плановый период 2026, 2027 годов</t>
  </si>
  <si>
    <t>Расходы на оплату коммунальных услуг учреждений, включая автономные и бюджетные учреждения (тыс. рублей)</t>
  </si>
  <si>
    <t>работники учреждений и организаций</t>
  </si>
  <si>
    <t>иные работники ОМСУ</t>
  </si>
  <si>
    <t>муниципальные служащие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</si>
  <si>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</si>
  <si>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2.5</t>
  </si>
  <si>
    <t>работники учреждений, не вошедшие в категории, поименованные в указах Президента Российской Федерации от 07.05.2012</t>
  </si>
  <si>
    <t>2.4</t>
  </si>
  <si>
    <t>в сфере физической культуры и спорта</t>
  </si>
  <si>
    <t>в сфере образования</t>
  </si>
  <si>
    <t>в сфере культуры</t>
  </si>
  <si>
    <t>итого работников дополнительного образования</t>
  </si>
  <si>
    <t>2.3.2</t>
  </si>
  <si>
    <t>в сфере архивов</t>
  </si>
  <si>
    <t>итого работников учреждений культуры</t>
  </si>
  <si>
    <t>2.3.1</t>
  </si>
  <si>
    <t>работники бюджетной сферы, поименованные в указах Президента Российской Федерации от 07.05.2012</t>
  </si>
  <si>
    <t>2.3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</si>
  <si>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</si>
  <si>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2.2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</si>
  <si>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</si>
  <si>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2.1</t>
  </si>
  <si>
    <t>Численность, в т.ч.:</t>
  </si>
  <si>
    <t>2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</si>
  <si>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</si>
  <si>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1.5</t>
  </si>
  <si>
    <t>1.4</t>
  </si>
  <si>
    <t>1.3.2</t>
  </si>
  <si>
    <t>1.3.1</t>
  </si>
  <si>
    <t>работники бюджетной сферы, поименованные в указах Президента Российской Федерации от 07.05.2012, в том числе:</t>
  </si>
  <si>
    <t>1.3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</si>
  <si>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</si>
  <si>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1.2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</si>
  <si>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</si>
  <si>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1.1</t>
  </si>
  <si>
    <t>Расходы на оплату труда с начислениями (тыс. рублей), в том числе:</t>
  </si>
  <si>
    <t xml:space="preserve">2025 год 
</t>
  </si>
  <si>
    <t>№ 
п/п</t>
  </si>
  <si>
    <t xml:space="preserve">Основные параметры первоочередных расходов бюджета на 2025 год </t>
  </si>
  <si>
    <t>№ 206</t>
  </si>
  <si>
    <t xml:space="preserve">Петровского сельсовета от 23.12.2024 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</si>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</sst>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₽_-;\-* #,##0.00\ _₽_-;_-* &quot;-&quot;??\ _₽_-;_-@_-"/>
    <numFmt numFmtId="164" formatCode="#,##0.00_ ;\-#,##0.00\ "/>
    <numFmt numFmtId="165" formatCode="&quot;&quot;###,##0.00"/>
    <numFmt numFmtId="166" formatCode="00"/>
    <numFmt numFmtId="167" formatCode="000"/>
    <numFmt numFmtId="168" formatCode="0000000000"/>
    <numFmt numFmtId="169" formatCode="0000"/>
    <numFmt numFmtId="170" formatCode="00\.00\.00"/>
    <numFmt numFmtId="171" formatCode="\1"/>
    <numFmt numFmtId="172" formatCode="#,##0.00;[Red]\-#,##0.00;0.00"/>
    <numFmt numFmtId="173" formatCode="#,##0.00_ ;[Red]\-#,##0.00\ "/>
    <numFmt numFmtId="174" formatCode="#,##0.00\ _₽"/>
    <numFmt numFmtId="179" formatCode="_-* #,##0.00_р_._-;\-* #,##0.00_р_._-;_-* &quot;-&quot;??_р_._-;_-@_-"/>
    <numFmt numFmtId="180" formatCode="_-* #,##0_р_._-;\-* #,##0_р_._-;_-* &quot;-&quot;??_р_._-;_-@_-"/>
    <numFmt numFmtId="181" formatCode="_-* #,##0.0_р_._-;\-* #,##0.0_р_._-;_-* &quot;-&quot;??_р_._-;_-@_-"/>
    <numFmt numFmtId="182" formatCode="#,##0.0"/>
  </numFmts>
  <fonts count="4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Cambria"/>
      <family val="1"/>
      <charset val="204"/>
      <scheme val="maj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9"/>
      <name val="Arial"/>
      <family val="2"/>
      <charset val="204"/>
    </font>
    <font>
      <sz val="8"/>
      <name val="Arial"/>
      <charset val="204"/>
    </font>
    <font>
      <sz val="9"/>
      <name val="Arial"/>
      <family val="2"/>
      <charset val="204"/>
    </font>
    <font>
      <sz val="11"/>
      <name val="Calibri"/>
      <family val="2"/>
      <charset val="204"/>
    </font>
    <font>
      <b/>
      <sz val="12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8" fillId="0" borderId="0"/>
    <xf numFmtId="43" fontId="12" fillId="0" borderId="0" applyFont="0" applyFill="0" applyBorder="0" applyAlignment="0" applyProtection="0"/>
    <xf numFmtId="0" fontId="13" fillId="0" borderId="0"/>
    <xf numFmtId="0" fontId="1" fillId="0" borderId="0"/>
    <xf numFmtId="0" fontId="4" fillId="0" borderId="0"/>
    <xf numFmtId="0" fontId="42" fillId="0" borderId="0"/>
    <xf numFmtId="179" fontId="42" fillId="0" borderId="0" applyFont="0" applyFill="0" applyBorder="0" applyAlignment="0" applyProtection="0"/>
  </cellStyleXfs>
  <cellXfs count="537">
    <xf numFmtId="0" fontId="0" fillId="0" borderId="0" xfId="0"/>
    <xf numFmtId="0" fontId="0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/>
    <xf numFmtId="0" fontId="3" fillId="0" borderId="0" xfId="0" quotePrefix="1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right" wrapText="1"/>
    </xf>
    <xf numFmtId="0" fontId="10" fillId="0" borderId="0" xfId="0" applyFont="1"/>
    <xf numFmtId="0" fontId="0" fillId="0" borderId="1" xfId="0" applyBorder="1"/>
    <xf numFmtId="0" fontId="0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3" fillId="0" borderId="0" xfId="4"/>
    <xf numFmtId="0" fontId="13" fillId="0" borderId="0" xfId="4" applyFill="1"/>
    <xf numFmtId="0" fontId="4" fillId="0" borderId="0" xfId="4" applyFont="1" applyFill="1"/>
    <xf numFmtId="165" fontId="14" fillId="0" borderId="1" xfId="4" applyNumberFormat="1" applyFont="1" applyFill="1" applyBorder="1" applyAlignment="1">
      <alignment horizontal="right" wrapText="1"/>
    </xf>
    <xf numFmtId="0" fontId="14" fillId="0" borderId="2" xfId="4" applyFont="1" applyFill="1" applyBorder="1" applyAlignment="1">
      <alignment horizontal="left" vertical="top" wrapText="1"/>
    </xf>
    <xf numFmtId="49" fontId="14" fillId="0" borderId="1" xfId="4" applyNumberFormat="1" applyFont="1" applyFill="1" applyBorder="1" applyAlignment="1">
      <alignment horizontal="center" wrapText="1"/>
    </xf>
    <xf numFmtId="0" fontId="14" fillId="0" borderId="1" xfId="4" applyFont="1" applyFill="1" applyBorder="1" applyAlignment="1">
      <alignment horizontal="center" wrapText="1"/>
    </xf>
    <xf numFmtId="0" fontId="14" fillId="0" borderId="1" xfId="4" applyFont="1" applyFill="1" applyBorder="1" applyAlignment="1">
      <alignment horizontal="left" vertical="top" wrapText="1"/>
    </xf>
    <xf numFmtId="0" fontId="14" fillId="0" borderId="1" xfId="4" applyNumberFormat="1" applyFont="1" applyFill="1" applyBorder="1" applyAlignment="1">
      <alignment horizontal="right" wrapText="1"/>
    </xf>
    <xf numFmtId="0" fontId="14" fillId="0" borderId="2" xfId="4" applyFont="1" applyBorder="1" applyAlignment="1">
      <alignment horizontal="left" vertical="top" wrapText="1"/>
    </xf>
    <xf numFmtId="49" fontId="14" fillId="0" borderId="1" xfId="4" applyNumberFormat="1" applyFont="1" applyBorder="1" applyAlignment="1">
      <alignment horizontal="center" wrapText="1"/>
    </xf>
    <xf numFmtId="165" fontId="14" fillId="2" borderId="1" xfId="4" applyNumberFormat="1" applyFont="1" applyFill="1" applyBorder="1" applyAlignment="1">
      <alignment horizontal="right" wrapText="1"/>
    </xf>
    <xf numFmtId="0" fontId="14" fillId="2" borderId="2" xfId="4" applyFont="1" applyFill="1" applyBorder="1" applyAlignment="1">
      <alignment horizontal="left" vertical="top" wrapText="1"/>
    </xf>
    <xf numFmtId="49" fontId="14" fillId="2" borderId="1" xfId="4" applyNumberFormat="1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wrapText="1"/>
    </xf>
    <xf numFmtId="0" fontId="14" fillId="3" borderId="2" xfId="4" applyFont="1" applyFill="1" applyBorder="1" applyAlignment="1">
      <alignment horizontal="left" vertical="top" wrapText="1"/>
    </xf>
    <xf numFmtId="165" fontId="15" fillId="2" borderId="1" xfId="4" applyNumberFormat="1" applyFont="1" applyFill="1" applyBorder="1" applyAlignment="1">
      <alignment horizontal="right" wrapText="1"/>
    </xf>
    <xf numFmtId="0" fontId="15" fillId="2" borderId="2" xfId="4" applyFont="1" applyFill="1" applyBorder="1" applyAlignment="1">
      <alignment horizontal="left" vertical="top" wrapText="1"/>
    </xf>
    <xf numFmtId="0" fontId="15" fillId="2" borderId="1" xfId="4" applyFont="1" applyFill="1" applyBorder="1" applyAlignment="1">
      <alignment horizontal="center" wrapText="1"/>
    </xf>
    <xf numFmtId="165" fontId="15" fillId="2" borderId="3" xfId="4" applyNumberFormat="1" applyFont="1" applyFill="1" applyBorder="1" applyAlignment="1">
      <alignment horizontal="right" wrapText="1"/>
    </xf>
    <xf numFmtId="0" fontId="15" fillId="2" borderId="4" xfId="4" applyFont="1" applyFill="1" applyBorder="1" applyAlignment="1">
      <alignment horizontal="left" vertical="top" wrapText="1"/>
    </xf>
    <xf numFmtId="0" fontId="15" fillId="2" borderId="3" xfId="4" applyFont="1" applyFill="1" applyBorder="1" applyAlignment="1">
      <alignment horizont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left" vertical="top" wrapText="1"/>
    </xf>
    <xf numFmtId="0" fontId="14" fillId="0" borderId="5" xfId="4" applyFont="1" applyBorder="1" applyAlignment="1">
      <alignment horizontal="center" vertical="center" wrapText="1"/>
    </xf>
    <xf numFmtId="0" fontId="13" fillId="0" borderId="0" xfId="4" applyAlignment="1">
      <alignment horizontal="center"/>
    </xf>
    <xf numFmtId="0" fontId="14" fillId="0" borderId="6" xfId="4" applyFont="1" applyBorder="1" applyAlignment="1">
      <alignment horizontal="center" vertical="center" wrapText="1"/>
    </xf>
    <xf numFmtId="0" fontId="16" fillId="0" borderId="0" xfId="4" applyFont="1" applyAlignment="1">
      <alignment horizontal="center" wrapText="1"/>
    </xf>
    <xf numFmtId="0" fontId="16" fillId="0" borderId="0" xfId="4" applyFont="1" applyAlignment="1">
      <alignment horizontal="center" wrapText="1"/>
    </xf>
    <xf numFmtId="0" fontId="13" fillId="0" borderId="0" xfId="4" applyAlignment="1">
      <alignment horizontal="center" vertical="top" wrapText="1"/>
    </xf>
    <xf numFmtId="0" fontId="16" fillId="0" borderId="0" xfId="4" applyFont="1" applyAlignment="1">
      <alignment horizontal="center"/>
    </xf>
    <xf numFmtId="0" fontId="4" fillId="0" borderId="0" xfId="1" applyFont="1" applyAlignment="1">
      <alignment horizontal="left" vertical="justify"/>
    </xf>
    <xf numFmtId="0" fontId="5" fillId="0" borderId="0" xfId="1" applyFont="1" applyAlignment="1">
      <alignment horizontal="left" vertical="justify"/>
    </xf>
    <xf numFmtId="0" fontId="5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 vertical="justify"/>
    </xf>
    <xf numFmtId="0" fontId="6" fillId="0" borderId="0" xfId="1" applyFont="1" applyAlignment="1">
      <alignment horizontal="left" vertical="justify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0" fontId="16" fillId="0" borderId="0" xfId="1" applyNumberFormat="1" applyFont="1" applyFill="1" applyAlignment="1" applyProtection="1">
      <alignment horizontal="left"/>
      <protection hidden="1"/>
    </xf>
    <xf numFmtId="0" fontId="16" fillId="0" borderId="0" xfId="1" applyNumberFormat="1" applyFont="1" applyFill="1" applyBorder="1" applyAlignment="1" applyProtection="1">
      <alignment horizontal="left"/>
      <protection hidden="1"/>
    </xf>
    <xf numFmtId="0" fontId="6" fillId="0" borderId="0" xfId="1" applyNumberFormat="1" applyFont="1" applyFill="1" applyAlignment="1" applyProtection="1">
      <alignment horizontal="left"/>
      <protection hidden="1"/>
    </xf>
    <xf numFmtId="0" fontId="6" fillId="0" borderId="0" xfId="1" applyNumberFormat="1" applyFont="1" applyFill="1" applyAlignment="1" applyProtection="1">
      <alignment horizontal="center" vertical="top"/>
      <protection hidden="1"/>
    </xf>
    <xf numFmtId="0" fontId="6" fillId="0" borderId="7" xfId="1" applyNumberFormat="1" applyFont="1" applyFill="1" applyBorder="1" applyAlignment="1" applyProtection="1">
      <alignment horizontal="center" vertical="justify"/>
      <protection hidden="1"/>
    </xf>
    <xf numFmtId="0" fontId="6" fillId="0" borderId="8" xfId="1" applyNumberFormat="1" applyFont="1" applyFill="1" applyBorder="1" applyAlignment="1" applyProtection="1">
      <alignment horizontal="center" vertical="justify"/>
      <protection hidden="1"/>
    </xf>
    <xf numFmtId="0" fontId="6" fillId="0" borderId="8" xfId="1" applyNumberFormat="1" applyFont="1" applyFill="1" applyBorder="1" applyAlignment="1" applyProtection="1">
      <alignment horizontal="center" vertical="top" wrapText="1"/>
      <protection hidden="1"/>
    </xf>
    <xf numFmtId="0" fontId="6" fillId="0" borderId="9" xfId="1" applyNumberFormat="1" applyFont="1" applyFill="1" applyBorder="1" applyAlignment="1" applyProtection="1">
      <alignment horizontal="center" vertical="top" wrapText="1"/>
      <protection hidden="1"/>
    </xf>
    <xf numFmtId="0" fontId="6" fillId="0" borderId="10" xfId="1" applyNumberFormat="1" applyFont="1" applyFill="1" applyBorder="1" applyAlignment="1" applyProtection="1">
      <alignment horizontal="center" vertical="justify"/>
      <protection hidden="1"/>
    </xf>
    <xf numFmtId="0" fontId="6" fillId="0" borderId="11" xfId="1" applyNumberFormat="1" applyFont="1" applyFill="1" applyBorder="1" applyAlignment="1" applyProtection="1">
      <alignment horizontal="center" vertical="justify"/>
      <protection hidden="1"/>
    </xf>
    <xf numFmtId="0" fontId="6" fillId="0" borderId="1" xfId="1" applyNumberFormat="1" applyFont="1" applyFill="1" applyBorder="1" applyAlignment="1" applyProtection="1">
      <alignment horizontal="center" vertical="justify"/>
      <protection hidden="1"/>
    </xf>
    <xf numFmtId="166" fontId="6" fillId="0" borderId="1" xfId="1" applyNumberFormat="1" applyFont="1" applyFill="1" applyBorder="1" applyAlignment="1" applyProtection="1">
      <alignment horizontal="right" vertical="top" wrapText="1"/>
      <protection hidden="1"/>
    </xf>
    <xf numFmtId="166" fontId="6" fillId="0" borderId="1" xfId="1" applyNumberFormat="1" applyFont="1" applyFill="1" applyBorder="1" applyAlignment="1" applyProtection="1">
      <alignment horizontal="center" vertical="top" wrapText="1"/>
      <protection hidden="1"/>
    </xf>
    <xf numFmtId="0" fontId="6" fillId="0" borderId="1" xfId="1" applyNumberFormat="1" applyFont="1" applyFill="1" applyBorder="1" applyAlignment="1" applyProtection="1">
      <alignment horizontal="center" vertical="top" wrapText="1"/>
      <protection hidden="1"/>
    </xf>
    <xf numFmtId="2" fontId="6" fillId="0" borderId="1" xfId="1" applyNumberFormat="1" applyFont="1" applyFill="1" applyBorder="1" applyAlignment="1" applyProtection="1">
      <alignment horizontal="center" vertical="top" wrapText="1"/>
      <protection hidden="1"/>
    </xf>
    <xf numFmtId="167" fontId="6" fillId="0" borderId="2" xfId="1" applyNumberFormat="1" applyFont="1" applyFill="1" applyBorder="1" applyAlignment="1" applyProtection="1">
      <alignment horizontal="left" vertical="justify" wrapText="1"/>
      <protection hidden="1"/>
    </xf>
    <xf numFmtId="167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6" fillId="0" borderId="1" xfId="1" applyNumberFormat="1" applyFont="1" applyFill="1" applyBorder="1" applyAlignment="1" applyProtection="1">
      <alignment wrapText="1"/>
      <protection hidden="1"/>
    </xf>
    <xf numFmtId="168" fontId="6" fillId="0" borderId="1" xfId="1" applyNumberFormat="1" applyFont="1" applyFill="1" applyBorder="1" applyAlignment="1" applyProtection="1">
      <alignment horizontal="right" wrapText="1"/>
      <protection hidden="1"/>
    </xf>
    <xf numFmtId="167" fontId="6" fillId="0" borderId="1" xfId="1" applyNumberFormat="1" applyFont="1" applyFill="1" applyBorder="1" applyAlignment="1" applyProtection="1">
      <alignment horizontal="right" wrapText="1"/>
      <protection hidden="1"/>
    </xf>
    <xf numFmtId="4" fontId="6" fillId="0" borderId="1" xfId="1" applyNumberFormat="1" applyFont="1" applyFill="1" applyBorder="1" applyAlignment="1" applyProtection="1">
      <protection hidden="1"/>
    </xf>
    <xf numFmtId="4" fontId="6" fillId="0" borderId="12" xfId="1" applyNumberFormat="1" applyFont="1" applyFill="1" applyBorder="1" applyAlignment="1" applyProtection="1">
      <protection hidden="1"/>
    </xf>
    <xf numFmtId="167" fontId="5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1" xfId="1" applyNumberFormat="1" applyFont="1" applyFill="1" applyBorder="1" applyAlignment="1" applyProtection="1">
      <alignment wrapText="1"/>
      <protection hidden="1"/>
    </xf>
    <xf numFmtId="168" fontId="5" fillId="0" borderId="1" xfId="1" applyNumberFormat="1" applyFont="1" applyFill="1" applyBorder="1" applyAlignment="1" applyProtection="1">
      <alignment horizontal="right" wrapText="1"/>
      <protection hidden="1"/>
    </xf>
    <xf numFmtId="167" fontId="5" fillId="0" borderId="1" xfId="1" applyNumberFormat="1" applyFont="1" applyFill="1" applyBorder="1" applyAlignment="1" applyProtection="1">
      <alignment horizontal="right" wrapText="1"/>
      <protection hidden="1"/>
    </xf>
    <xf numFmtId="4" fontId="5" fillId="0" borderId="1" xfId="1" applyNumberFormat="1" applyFont="1" applyFill="1" applyBorder="1" applyAlignment="1" applyProtection="1">
      <protection hidden="1"/>
    </xf>
    <xf numFmtId="4" fontId="5" fillId="0" borderId="12" xfId="1" applyNumberFormat="1" applyFont="1" applyFill="1" applyBorder="1" applyAlignment="1" applyProtection="1">
      <protection hidden="1"/>
    </xf>
    <xf numFmtId="0" fontId="0" fillId="0" borderId="13" xfId="0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5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5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5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6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6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6" fillId="0" borderId="15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6" xfId="1" applyNumberFormat="1" applyFont="1" applyFill="1" applyBorder="1" applyAlignment="1" applyProtection="1">
      <alignment horizontal="left" vertical="justify" wrapText="1"/>
      <protection hidden="1"/>
    </xf>
    <xf numFmtId="167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5" fillId="0" borderId="0" xfId="1" applyNumberFormat="1" applyFont="1" applyFill="1" applyBorder="1" applyAlignment="1" applyProtection="1">
      <alignment horizontal="left" vertical="justify" wrapText="1"/>
      <protection hidden="1"/>
    </xf>
    <xf numFmtId="169" fontId="5" fillId="0" borderId="0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0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5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0" xfId="0" applyFont="1" applyAlignment="1">
      <alignment horizontal="left"/>
    </xf>
    <xf numFmtId="0" fontId="6" fillId="0" borderId="17" xfId="1" applyNumberFormat="1" applyFont="1" applyFill="1" applyBorder="1" applyAlignment="1" applyProtection="1">
      <alignment horizontal="left" vertical="justify"/>
      <protection hidden="1"/>
    </xf>
    <xf numFmtId="0" fontId="5" fillId="0" borderId="17" xfId="1" applyNumberFormat="1" applyFont="1" applyFill="1" applyBorder="1" applyAlignment="1" applyProtection="1">
      <alignment horizontal="center" wrapText="1"/>
      <protection hidden="1"/>
    </xf>
    <xf numFmtId="0" fontId="6" fillId="0" borderId="17" xfId="1" applyNumberFormat="1" applyFont="1" applyFill="1" applyBorder="1" applyAlignment="1" applyProtection="1">
      <alignment horizontal="right" wrapText="1"/>
      <protection hidden="1"/>
    </xf>
    <xf numFmtId="4" fontId="6" fillId="0" borderId="17" xfId="1" applyNumberFormat="1" applyFont="1" applyFill="1" applyBorder="1" applyAlignment="1" applyProtection="1">
      <protection hidden="1"/>
    </xf>
    <xf numFmtId="4" fontId="6" fillId="0" borderId="18" xfId="1" applyNumberFormat="1" applyFont="1" applyFill="1" applyBorder="1" applyAlignment="1" applyProtection="1">
      <protection hidden="1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1" xfId="0" applyFont="1" applyBorder="1"/>
    <xf numFmtId="0" fontId="17" fillId="0" borderId="0" xfId="1" applyFont="1" applyAlignment="1">
      <alignment horizontal="center"/>
    </xf>
    <xf numFmtId="0" fontId="6" fillId="0" borderId="19" xfId="1" applyNumberFormat="1" applyFont="1" applyFill="1" applyBorder="1" applyAlignment="1" applyProtection="1">
      <alignment horizontal="center" vertical="justify"/>
      <protection hidden="1"/>
    </xf>
    <xf numFmtId="0" fontId="6" fillId="0" borderId="19" xfId="1" applyNumberFormat="1" applyFont="1" applyFill="1" applyBorder="1" applyAlignment="1" applyProtection="1">
      <alignment horizontal="center" vertical="top" wrapText="1"/>
      <protection hidden="1"/>
    </xf>
    <xf numFmtId="0" fontId="6" fillId="0" borderId="19" xfId="1" applyNumberFormat="1" applyFont="1" applyFill="1" applyBorder="1" applyAlignment="1" applyProtection="1">
      <alignment horizontal="center" vertical="justify"/>
      <protection hidden="1"/>
    </xf>
    <xf numFmtId="0" fontId="6" fillId="0" borderId="20" xfId="1" applyNumberFormat="1" applyFont="1" applyFill="1" applyBorder="1" applyAlignment="1" applyProtection="1">
      <alignment horizontal="center" vertical="justify"/>
      <protection hidden="1"/>
    </xf>
    <xf numFmtId="0" fontId="6" fillId="0" borderId="21" xfId="1" applyNumberFormat="1" applyFont="1" applyFill="1" applyBorder="1" applyAlignment="1" applyProtection="1">
      <alignment horizontal="center" vertical="justify"/>
      <protection hidden="1"/>
    </xf>
    <xf numFmtId="0" fontId="6" fillId="0" borderId="22" xfId="1" applyNumberFormat="1" applyFont="1" applyFill="1" applyBorder="1" applyAlignment="1" applyProtection="1">
      <alignment horizontal="center" vertical="justify"/>
      <protection hidden="1"/>
    </xf>
    <xf numFmtId="166" fontId="6" fillId="0" borderId="19" xfId="1" applyNumberFormat="1" applyFont="1" applyFill="1" applyBorder="1" applyAlignment="1" applyProtection="1">
      <alignment horizontal="right" vertical="top" wrapText="1"/>
      <protection hidden="1"/>
    </xf>
    <xf numFmtId="168" fontId="6" fillId="0" borderId="19" xfId="1" applyNumberFormat="1" applyFont="1" applyFill="1" applyBorder="1" applyAlignment="1" applyProtection="1">
      <alignment horizontal="right" vertical="top" wrapText="1"/>
      <protection hidden="1"/>
    </xf>
    <xf numFmtId="167" fontId="6" fillId="0" borderId="19" xfId="1" applyNumberFormat="1" applyFont="1" applyFill="1" applyBorder="1" applyAlignment="1" applyProtection="1">
      <alignment horizontal="right" vertical="top" wrapText="1"/>
      <protection hidden="1"/>
    </xf>
    <xf numFmtId="2" fontId="6" fillId="0" borderId="19" xfId="1" applyNumberFormat="1" applyFont="1" applyFill="1" applyBorder="1" applyAlignment="1" applyProtection="1">
      <alignment horizontal="center" vertical="top" wrapText="1"/>
      <protection hidden="1"/>
    </xf>
    <xf numFmtId="167" fontId="6" fillId="0" borderId="19" xfId="1" applyNumberFormat="1" applyFont="1" applyFill="1" applyBorder="1" applyAlignment="1" applyProtection="1">
      <alignment horizontal="left" vertical="justify" wrapText="1"/>
      <protection hidden="1"/>
    </xf>
    <xf numFmtId="166" fontId="6" fillId="0" borderId="19" xfId="1" applyNumberFormat="1" applyFont="1" applyFill="1" applyBorder="1" applyAlignment="1" applyProtection="1">
      <alignment wrapText="1"/>
      <protection hidden="1"/>
    </xf>
    <xf numFmtId="168" fontId="6" fillId="0" borderId="19" xfId="1" applyNumberFormat="1" applyFont="1" applyFill="1" applyBorder="1" applyAlignment="1" applyProtection="1">
      <alignment horizontal="right" wrapText="1"/>
      <protection hidden="1"/>
    </xf>
    <xf numFmtId="167" fontId="6" fillId="0" borderId="19" xfId="1" applyNumberFormat="1" applyFont="1" applyFill="1" applyBorder="1" applyAlignment="1" applyProtection="1">
      <alignment horizontal="right" wrapText="1"/>
      <protection hidden="1"/>
    </xf>
    <xf numFmtId="4" fontId="6" fillId="0" borderId="19" xfId="1" applyNumberFormat="1" applyFont="1" applyFill="1" applyBorder="1" applyAlignment="1" applyProtection="1">
      <protection hidden="1"/>
    </xf>
    <xf numFmtId="167" fontId="6" fillId="0" borderId="19" xfId="1" applyNumberFormat="1" applyFont="1" applyFill="1" applyBorder="1" applyAlignment="1" applyProtection="1">
      <alignment horizontal="left" vertical="justify" wrapText="1"/>
      <protection hidden="1"/>
    </xf>
    <xf numFmtId="169" fontId="6" fillId="0" borderId="1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9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9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19" xfId="1" applyNumberFormat="1" applyFont="1" applyFill="1" applyBorder="1" applyAlignment="1" applyProtection="1">
      <alignment wrapText="1"/>
      <protection hidden="1"/>
    </xf>
    <xf numFmtId="168" fontId="5" fillId="0" borderId="19" xfId="1" applyNumberFormat="1" applyFont="1" applyFill="1" applyBorder="1" applyAlignment="1" applyProtection="1">
      <alignment horizontal="right" wrapText="1"/>
      <protection hidden="1"/>
    </xf>
    <xf numFmtId="167" fontId="5" fillId="0" borderId="19" xfId="1" applyNumberFormat="1" applyFont="1" applyFill="1" applyBorder="1" applyAlignment="1" applyProtection="1">
      <alignment horizontal="right" wrapText="1"/>
      <protection hidden="1"/>
    </xf>
    <xf numFmtId="4" fontId="5" fillId="0" borderId="19" xfId="1" applyNumberFormat="1" applyFont="1" applyFill="1" applyBorder="1" applyAlignment="1" applyProtection="1">
      <protection hidden="1"/>
    </xf>
    <xf numFmtId="0" fontId="5" fillId="0" borderId="19" xfId="1" applyNumberFormat="1" applyFont="1" applyFill="1" applyBorder="1" applyAlignment="1" applyProtection="1">
      <alignment horizontal="left" vertical="justify" wrapText="1"/>
      <protection hidden="1"/>
    </xf>
    <xf numFmtId="167" fontId="5" fillId="0" borderId="19" xfId="1" applyNumberFormat="1" applyFont="1" applyFill="1" applyBorder="1" applyAlignment="1" applyProtection="1">
      <alignment horizontal="left" vertical="justify" wrapText="1"/>
      <protection hidden="1"/>
    </xf>
    <xf numFmtId="169" fontId="5" fillId="0" borderId="19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22" xfId="1" applyNumberFormat="1" applyFont="1" applyFill="1" applyBorder="1" applyAlignment="1" applyProtection="1">
      <alignment horizontal="left" vertical="justify" wrapText="1"/>
      <protection hidden="1"/>
    </xf>
    <xf numFmtId="168" fontId="18" fillId="0" borderId="19" xfId="0" applyNumberFormat="1" applyFont="1" applyBorder="1" applyAlignment="1">
      <alignment horizontal="right" wrapText="1"/>
    </xf>
    <xf numFmtId="168" fontId="18" fillId="0" borderId="19" xfId="0" applyNumberFormat="1" applyFont="1" applyBorder="1" applyAlignment="1">
      <alignment horizontal="right" vertical="center" wrapText="1"/>
    </xf>
    <xf numFmtId="168" fontId="19" fillId="0" borderId="19" xfId="0" applyNumberFormat="1" applyFont="1" applyBorder="1" applyAlignment="1">
      <alignment horizontal="right" vertical="center" wrapText="1"/>
    </xf>
    <xf numFmtId="0" fontId="6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22" xfId="1" applyNumberFormat="1" applyFont="1" applyFill="1" applyBorder="1" applyAlignment="1" applyProtection="1">
      <alignment horizontal="left" vertical="justify" wrapText="1"/>
      <protection hidden="1"/>
    </xf>
    <xf numFmtId="168" fontId="19" fillId="0" borderId="19" xfId="0" applyNumberFormat="1" applyFont="1" applyBorder="1" applyAlignment="1">
      <alignment horizontal="right" wrapText="1"/>
    </xf>
    <xf numFmtId="0" fontId="5" fillId="0" borderId="20" xfId="1" applyNumberFormat="1" applyFont="1" applyFill="1" applyBorder="1" applyAlignment="1" applyProtection="1">
      <alignment vertical="justify" wrapText="1"/>
      <protection hidden="1"/>
    </xf>
    <xf numFmtId="0" fontId="5" fillId="0" borderId="21" xfId="1" applyNumberFormat="1" applyFont="1" applyFill="1" applyBorder="1" applyAlignment="1" applyProtection="1">
      <alignment vertical="justify" wrapText="1"/>
      <protection hidden="1"/>
    </xf>
    <xf numFmtId="0" fontId="5" fillId="0" borderId="22" xfId="1" applyNumberFormat="1" applyFont="1" applyFill="1" applyBorder="1" applyAlignment="1" applyProtection="1">
      <alignment vertical="justify" wrapText="1"/>
      <protection hidden="1"/>
    </xf>
    <xf numFmtId="0" fontId="12" fillId="0" borderId="19" xfId="0" applyFont="1" applyBorder="1" applyAlignment="1">
      <alignment horizontal="left"/>
    </xf>
    <xf numFmtId="0" fontId="6" fillId="0" borderId="19" xfId="1" applyNumberFormat="1" applyFont="1" applyFill="1" applyBorder="1" applyAlignment="1" applyProtection="1">
      <alignment horizontal="left" vertical="justify"/>
      <protection hidden="1"/>
    </xf>
    <xf numFmtId="0" fontId="5" fillId="0" borderId="19" xfId="1" applyNumberFormat="1" applyFont="1" applyFill="1" applyBorder="1" applyAlignment="1" applyProtection="1">
      <alignment wrapText="1"/>
      <protection hidden="1"/>
    </xf>
    <xf numFmtId="0" fontId="6" fillId="0" borderId="19" xfId="1" applyNumberFormat="1" applyFont="1" applyFill="1" applyBorder="1" applyAlignment="1" applyProtection="1">
      <alignment horizontal="right" wrapText="1"/>
      <protection hidden="1"/>
    </xf>
    <xf numFmtId="0" fontId="4" fillId="0" borderId="0" xfId="1"/>
    <xf numFmtId="0" fontId="4" fillId="0" borderId="0" xfId="1" applyAlignment="1">
      <alignment horizontal="right"/>
    </xf>
    <xf numFmtId="0" fontId="20" fillId="0" borderId="0" xfId="1" applyFont="1" applyAlignment="1">
      <alignment horizontal="justify" vertical="justify"/>
    </xf>
    <xf numFmtId="0" fontId="4" fillId="0" borderId="0" xfId="1" applyProtection="1">
      <protection hidden="1"/>
    </xf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Font="1"/>
    <xf numFmtId="0" fontId="4" fillId="0" borderId="0" xfId="1" applyFont="1" applyProtection="1">
      <protection hidden="1"/>
    </xf>
    <xf numFmtId="0" fontId="5" fillId="0" borderId="0" xfId="1" applyFont="1" applyAlignment="1" applyProtection="1">
      <alignment horizontal="justify" vertical="justify"/>
      <protection hidden="1"/>
    </xf>
    <xf numFmtId="0" fontId="20" fillId="0" borderId="0" xfId="1" applyFont="1" applyAlignment="1" applyProtection="1">
      <alignment horizontal="justify" vertical="justify"/>
      <protection hidden="1"/>
    </xf>
    <xf numFmtId="3" fontId="16" fillId="0" borderId="0" xfId="1" applyNumberFormat="1" applyFont="1" applyFill="1" applyAlignment="1" applyProtection="1">
      <protection hidden="1"/>
    </xf>
    <xf numFmtId="3" fontId="6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justify" vertical="justify"/>
      <protection hidden="1"/>
    </xf>
    <xf numFmtId="4" fontId="16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3" fontId="6" fillId="0" borderId="1" xfId="1" applyNumberFormat="1" applyFont="1" applyFill="1" applyBorder="1" applyAlignment="1" applyProtection="1">
      <protection hidden="1"/>
    </xf>
    <xf numFmtId="3" fontId="6" fillId="0" borderId="1" xfId="1" applyNumberFormat="1" applyFont="1" applyFill="1" applyBorder="1" applyAlignment="1" applyProtection="1">
      <alignment wrapText="1"/>
      <protection hidden="1"/>
    </xf>
    <xf numFmtId="0" fontId="6" fillId="0" borderId="1" xfId="1" applyNumberFormat="1" applyFont="1" applyFill="1" applyBorder="1" applyAlignment="1" applyProtection="1">
      <protection hidden="1"/>
    </xf>
    <xf numFmtId="0" fontId="6" fillId="0" borderId="1" xfId="1" applyNumberFormat="1" applyFont="1" applyFill="1" applyBorder="1" applyAlignment="1" applyProtection="1">
      <alignment horizontal="right" wrapText="1"/>
      <protection hidden="1"/>
    </xf>
    <xf numFmtId="0" fontId="5" fillId="0" borderId="1" xfId="1" applyNumberFormat="1" applyFont="1" applyFill="1" applyBorder="1" applyAlignment="1" applyProtection="1">
      <alignment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0" fontId="21" fillId="0" borderId="1" xfId="1" applyNumberFormat="1" applyFont="1" applyFill="1" applyBorder="1" applyAlignment="1" applyProtection="1">
      <alignment horizontal="justify" vertical="justify"/>
      <protection hidden="1"/>
    </xf>
    <xf numFmtId="0" fontId="22" fillId="0" borderId="23" xfId="1" applyNumberFormat="1" applyFont="1" applyFill="1" applyBorder="1" applyAlignment="1" applyProtection="1">
      <alignment horizontal="justify" vertical="justify"/>
      <protection hidden="1"/>
    </xf>
    <xf numFmtId="0" fontId="22" fillId="0" borderId="24" xfId="1" applyNumberFormat="1" applyFont="1" applyFill="1" applyBorder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protection hidden="1"/>
    </xf>
    <xf numFmtId="4" fontId="23" fillId="0" borderId="1" xfId="1" applyNumberFormat="1" applyFont="1" applyFill="1" applyBorder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3" fontId="5" fillId="0" borderId="1" xfId="1" applyNumberFormat="1" applyFont="1" applyFill="1" applyBorder="1" applyAlignment="1" applyProtection="1">
      <protection hidden="1"/>
    </xf>
    <xf numFmtId="170" fontId="5" fillId="0" borderId="1" xfId="1" applyNumberFormat="1" applyFont="1" applyFill="1" applyBorder="1" applyAlignment="1" applyProtection="1">
      <alignment wrapText="1"/>
      <protection hidden="1"/>
    </xf>
    <xf numFmtId="167" fontId="5" fillId="0" borderId="1" xfId="1" applyNumberFormat="1" applyFont="1" applyFill="1" applyBorder="1" applyAlignment="1" applyProtection="1">
      <alignment wrapText="1"/>
      <protection hidden="1"/>
    </xf>
    <xf numFmtId="171" fontId="5" fillId="0" borderId="1" xfId="1" applyNumberFormat="1" applyFont="1" applyFill="1" applyBorder="1" applyAlignment="1" applyProtection="1">
      <alignment wrapText="1"/>
      <protection hidden="1"/>
    </xf>
    <xf numFmtId="0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0" xfId="1" applyNumberFormat="1" applyFont="1" applyFill="1" applyAlignment="1" applyProtection="1">
      <protection hidden="1"/>
    </xf>
    <xf numFmtId="0" fontId="2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4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0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0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Font="1" applyBorder="1" applyAlignment="1" applyProtection="1">
      <alignment horizontal="justify" vertical="justify"/>
      <protection hidden="1"/>
    </xf>
    <xf numFmtId="0" fontId="15" fillId="0" borderId="0" xfId="1" applyNumberFormat="1" applyFont="1" applyFill="1" applyBorder="1" applyAlignment="1" applyProtection="1">
      <protection hidden="1"/>
    </xf>
    <xf numFmtId="167" fontId="22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0" xfId="1" applyFont="1" applyBorder="1" applyAlignment="1" applyProtection="1">
      <alignment horizontal="justify" vertical="justify"/>
      <protection hidden="1"/>
    </xf>
    <xf numFmtId="4" fontId="26" fillId="0" borderId="1" xfId="1" applyNumberFormat="1" applyFont="1" applyFill="1" applyBorder="1" applyAlignment="1" applyProtection="1">
      <protection hidden="1"/>
    </xf>
    <xf numFmtId="167" fontId="6" fillId="0" borderId="1" xfId="1" applyNumberFormat="1" applyFont="1" applyFill="1" applyBorder="1" applyAlignment="1" applyProtection="1">
      <alignment wrapText="1"/>
      <protection hidden="1"/>
    </xf>
    <xf numFmtId="0" fontId="21" fillId="0" borderId="14" xfId="1" applyNumberFormat="1" applyFont="1" applyFill="1" applyBorder="1" applyAlignment="1" applyProtection="1">
      <alignment vertical="justify" wrapText="1"/>
      <protection hidden="1"/>
    </xf>
    <xf numFmtId="168" fontId="6" fillId="0" borderId="16" xfId="1" applyNumberFormat="1" applyFont="1" applyFill="1" applyBorder="1" applyAlignment="1" applyProtection="1">
      <alignment horizontal="right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23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23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24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4" fontId="4" fillId="0" borderId="16" xfId="1" applyNumberFormat="1" applyFont="1" applyFill="1" applyBorder="1" applyAlignment="1" applyProtection="1">
      <protection hidden="1"/>
    </xf>
    <xf numFmtId="3" fontId="4" fillId="0" borderId="16" xfId="1" applyNumberFormat="1" applyFont="1" applyFill="1" applyBorder="1" applyAlignment="1" applyProtection="1">
      <protection hidden="1"/>
    </xf>
    <xf numFmtId="3" fontId="5" fillId="0" borderId="15" xfId="1" applyNumberFormat="1" applyFont="1" applyFill="1" applyBorder="1" applyAlignment="1" applyProtection="1">
      <protection hidden="1"/>
    </xf>
    <xf numFmtId="170" fontId="5" fillId="0" borderId="16" xfId="1" applyNumberFormat="1" applyFont="1" applyFill="1" applyBorder="1" applyAlignment="1" applyProtection="1">
      <alignment wrapText="1"/>
      <protection hidden="1"/>
    </xf>
    <xf numFmtId="167" fontId="5" fillId="0" borderId="15" xfId="1" applyNumberFormat="1" applyFont="1" applyFill="1" applyBorder="1" applyAlignment="1" applyProtection="1">
      <alignment wrapText="1"/>
      <protection hidden="1"/>
    </xf>
    <xf numFmtId="168" fontId="5" fillId="0" borderId="16" xfId="1" applyNumberFormat="1" applyFont="1" applyFill="1" applyBorder="1" applyAlignment="1" applyProtection="1">
      <alignment horizontal="right" wrapText="1"/>
      <protection hidden="1"/>
    </xf>
    <xf numFmtId="166" fontId="5" fillId="0" borderId="16" xfId="1" applyNumberFormat="1" applyFont="1" applyFill="1" applyBorder="1" applyAlignment="1" applyProtection="1">
      <alignment wrapText="1"/>
      <protection hidden="1"/>
    </xf>
    <xf numFmtId="171" fontId="5" fillId="0" borderId="14" xfId="1" applyNumberFormat="1" applyFont="1" applyFill="1" applyBorder="1" applyAlignment="1" applyProtection="1">
      <alignment wrapText="1"/>
      <protection hidden="1"/>
    </xf>
    <xf numFmtId="0" fontId="5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23" xfId="1" applyNumberFormat="1" applyFont="1" applyFill="1" applyBorder="1" applyAlignment="1" applyProtection="1">
      <alignment horizontal="justify" vertical="justify" wrapText="1"/>
      <protection hidden="1"/>
    </xf>
    <xf numFmtId="3" fontId="5" fillId="0" borderId="1" xfId="1" applyNumberFormat="1" applyFont="1" applyFill="1" applyBorder="1" applyAlignment="1" applyProtection="1">
      <protection hidden="1"/>
    </xf>
    <xf numFmtId="0" fontId="5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25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26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26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26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6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28" xfId="1" applyFont="1" applyBorder="1" applyAlignment="1" applyProtection="1">
      <alignment horizontal="justify" vertical="justify"/>
      <protection hidden="1"/>
    </xf>
    <xf numFmtId="4" fontId="16" fillId="0" borderId="16" xfId="1" applyNumberFormat="1" applyFont="1" applyFill="1" applyBorder="1" applyAlignment="1" applyProtection="1">
      <protection hidden="1"/>
    </xf>
    <xf numFmtId="166" fontId="6" fillId="0" borderId="16" xfId="1" applyNumberFormat="1" applyFont="1" applyFill="1" applyBorder="1" applyAlignment="1" applyProtection="1">
      <alignment wrapText="1"/>
      <protection hidden="1"/>
    </xf>
    <xf numFmtId="0" fontId="22" fillId="0" borderId="16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16" xfId="1" applyNumberFormat="1" applyFont="1" applyFill="1" applyBorder="1" applyAlignment="1" applyProtection="1">
      <alignment horizontal="justify" vertical="justify" wrapText="1"/>
      <protection hidden="1"/>
    </xf>
    <xf numFmtId="3" fontId="6" fillId="0" borderId="1" xfId="1" applyNumberFormat="1" applyFont="1" applyFill="1" applyBorder="1" applyAlignment="1" applyProtection="1">
      <protection hidden="1"/>
    </xf>
    <xf numFmtId="0" fontId="22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22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15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15" xfId="1" applyNumberFormat="1" applyFont="1" applyFill="1" applyBorder="1" applyAlignment="1" applyProtection="1">
      <alignment horizontal="justify" vertical="justify" wrapText="1"/>
      <protection hidden="1"/>
    </xf>
    <xf numFmtId="167" fontId="27" fillId="0" borderId="15" xfId="1" applyNumberFormat="1" applyFont="1" applyFill="1" applyBorder="1" applyAlignment="1" applyProtection="1">
      <alignment horizontal="justify" vertical="justify" wrapText="1"/>
      <protection hidden="1"/>
    </xf>
    <xf numFmtId="167" fontId="27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27" fillId="0" borderId="2" xfId="1" applyNumberFormat="1" applyFont="1" applyFill="1" applyBorder="1" applyAlignment="1" applyProtection="1">
      <alignment horizontal="justify" vertical="justify" wrapText="1"/>
      <protection hidden="1"/>
    </xf>
    <xf numFmtId="167" fontId="6" fillId="0" borderId="14" xfId="1" applyNumberFormat="1" applyFont="1" applyFill="1" applyBorder="1" applyAlignment="1" applyProtection="1">
      <alignment horizontal="justify" vertical="justify" wrapText="1"/>
      <protection hidden="1"/>
    </xf>
    <xf numFmtId="167" fontId="27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2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5" xfId="1" applyNumberFormat="1" applyFont="1" applyFill="1" applyBorder="1" applyAlignment="1" applyProtection="1">
      <alignment horizontal="left" vertical="justify" wrapText="1"/>
      <protection hidden="1"/>
    </xf>
    <xf numFmtId="0" fontId="25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25" fillId="0" borderId="16" xfId="1" applyNumberFormat="1" applyFont="1" applyFill="1" applyBorder="1" applyAlignment="1" applyProtection="1">
      <alignment horizontal="left" vertical="justify" wrapText="1"/>
      <protection hidden="1"/>
    </xf>
    <xf numFmtId="169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6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6" xfId="1" applyNumberFormat="1" applyFont="1" applyFill="1" applyBorder="1" applyAlignment="1" applyProtection="1">
      <alignment horizontal="justify" vertical="justify" wrapText="1"/>
      <protection hidden="1"/>
    </xf>
    <xf numFmtId="169" fontId="6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21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21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5" xfId="1" applyNumberFormat="1" applyFont="1" applyFill="1" applyBorder="1" applyAlignment="1" applyProtection="1">
      <alignment horizontal="justify" vertical="justify" wrapText="1"/>
      <protection hidden="1"/>
    </xf>
    <xf numFmtId="169" fontId="6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16" xfId="1" applyNumberFormat="1" applyFont="1" applyFill="1" applyBorder="1" applyAlignment="1" applyProtection="1">
      <protection hidden="1"/>
    </xf>
    <xf numFmtId="3" fontId="6" fillId="0" borderId="15" xfId="1" applyNumberFormat="1" applyFont="1" applyFill="1" applyBorder="1" applyAlignment="1" applyProtection="1">
      <protection hidden="1"/>
    </xf>
    <xf numFmtId="170" fontId="6" fillId="0" borderId="16" xfId="1" applyNumberFormat="1" applyFont="1" applyFill="1" applyBorder="1" applyAlignment="1" applyProtection="1">
      <alignment wrapText="1"/>
      <protection hidden="1"/>
    </xf>
    <xf numFmtId="167" fontId="6" fillId="0" borderId="15" xfId="1" applyNumberFormat="1" applyFont="1" applyFill="1" applyBorder="1" applyAlignment="1" applyProtection="1">
      <alignment wrapText="1"/>
      <protection hidden="1"/>
    </xf>
    <xf numFmtId="171" fontId="6" fillId="0" borderId="14" xfId="1" applyNumberFormat="1" applyFont="1" applyFill="1" applyBorder="1" applyAlignment="1" applyProtection="1">
      <alignment wrapText="1"/>
      <protection hidden="1"/>
    </xf>
    <xf numFmtId="4" fontId="23" fillId="0" borderId="0" xfId="1" applyNumberFormat="1" applyFont="1" applyFill="1" applyBorder="1" applyAlignment="1" applyProtection="1">
      <protection hidden="1"/>
    </xf>
    <xf numFmtId="0" fontId="5" fillId="0" borderId="14" xfId="1" applyNumberFormat="1" applyFont="1" applyFill="1" applyBorder="1" applyAlignment="1" applyProtection="1">
      <alignment horizontal="justify" vertical="justify"/>
      <protection hidden="1"/>
    </xf>
    <xf numFmtId="0" fontId="6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0" xfId="1" applyFont="1"/>
    <xf numFmtId="0" fontId="28" fillId="0" borderId="0" xfId="1" applyNumberFormat="1" applyFont="1" applyFill="1" applyBorder="1" applyAlignment="1" applyProtection="1">
      <protection hidden="1"/>
    </xf>
    <xf numFmtId="0" fontId="29" fillId="0" borderId="28" xfId="1" applyFont="1" applyBorder="1" applyAlignment="1" applyProtection="1">
      <alignment horizontal="justify" vertical="justify"/>
      <protection hidden="1"/>
    </xf>
    <xf numFmtId="0" fontId="24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6" xfId="1" applyNumberFormat="1" applyFont="1" applyFill="1" applyBorder="1" applyAlignment="1" applyProtection="1">
      <alignment vertical="justify" wrapText="1"/>
      <protection hidden="1"/>
    </xf>
    <xf numFmtId="0" fontId="21" fillId="0" borderId="15" xfId="1" applyNumberFormat="1" applyFont="1" applyFill="1" applyBorder="1" applyAlignment="1" applyProtection="1">
      <alignment vertical="justify" wrapText="1"/>
      <protection hidden="1"/>
    </xf>
    <xf numFmtId="0" fontId="21" fillId="0" borderId="14" xfId="1" applyNumberFormat="1" applyFont="1" applyFill="1" applyBorder="1" applyAlignment="1" applyProtection="1">
      <alignment vertical="justify" wrapText="1"/>
      <protection hidden="1"/>
    </xf>
    <xf numFmtId="0" fontId="21" fillId="0" borderId="16" xfId="1" applyNumberFormat="1" applyFont="1" applyFill="1" applyBorder="1" applyAlignment="1" applyProtection="1">
      <alignment vertical="justify" wrapText="1"/>
      <protection hidden="1"/>
    </xf>
    <xf numFmtId="4" fontId="26" fillId="0" borderId="3" xfId="1" applyNumberFormat="1" applyFont="1" applyFill="1" applyBorder="1" applyAlignment="1" applyProtection="1">
      <protection hidden="1"/>
    </xf>
    <xf numFmtId="4" fontId="16" fillId="0" borderId="29" xfId="1" applyNumberFormat="1" applyFont="1" applyFill="1" applyBorder="1" applyAlignment="1" applyProtection="1">
      <protection hidden="1"/>
    </xf>
    <xf numFmtId="3" fontId="4" fillId="0" borderId="29" xfId="1" applyNumberFormat="1" applyFont="1" applyFill="1" applyBorder="1" applyAlignment="1" applyProtection="1">
      <protection hidden="1"/>
    </xf>
    <xf numFmtId="3" fontId="5" fillId="0" borderId="30" xfId="1" applyNumberFormat="1" applyFont="1" applyFill="1" applyBorder="1" applyAlignment="1" applyProtection="1">
      <protection hidden="1"/>
    </xf>
    <xf numFmtId="3" fontId="6" fillId="0" borderId="3" xfId="1" applyNumberFormat="1" applyFont="1" applyFill="1" applyBorder="1" applyAlignment="1" applyProtection="1">
      <protection hidden="1"/>
    </xf>
    <xf numFmtId="170" fontId="5" fillId="0" borderId="29" xfId="1" applyNumberFormat="1" applyFont="1" applyFill="1" applyBorder="1" applyAlignment="1" applyProtection="1">
      <alignment wrapText="1"/>
      <protection hidden="1"/>
    </xf>
    <xf numFmtId="167" fontId="5" fillId="0" borderId="30" xfId="1" applyNumberFormat="1" applyFont="1" applyFill="1" applyBorder="1" applyAlignment="1" applyProtection="1">
      <alignment wrapText="1"/>
      <protection hidden="1"/>
    </xf>
    <xf numFmtId="167" fontId="6" fillId="0" borderId="3" xfId="1" applyNumberFormat="1" applyFont="1" applyFill="1" applyBorder="1" applyAlignment="1" applyProtection="1">
      <alignment horizontal="right" wrapText="1"/>
      <protection hidden="1"/>
    </xf>
    <xf numFmtId="168" fontId="6" fillId="0" borderId="29" xfId="1" applyNumberFormat="1" applyFont="1" applyFill="1" applyBorder="1" applyAlignment="1" applyProtection="1">
      <alignment horizontal="right" wrapText="1"/>
      <protection hidden="1"/>
    </xf>
    <xf numFmtId="166" fontId="6" fillId="0" borderId="29" xfId="1" applyNumberFormat="1" applyFont="1" applyFill="1" applyBorder="1" applyAlignment="1" applyProtection="1">
      <alignment wrapText="1"/>
      <protection hidden="1"/>
    </xf>
    <xf numFmtId="171" fontId="5" fillId="0" borderId="31" xfId="1" applyNumberFormat="1" applyFont="1" applyFill="1" applyBorder="1" applyAlignment="1" applyProtection="1">
      <alignment wrapText="1"/>
      <protection hidden="1"/>
    </xf>
    <xf numFmtId="167" fontId="6" fillId="0" borderId="3" xfId="1" applyNumberFormat="1" applyFont="1" applyFill="1" applyBorder="1" applyAlignment="1" applyProtection="1">
      <alignment wrapText="1"/>
      <protection hidden="1"/>
    </xf>
    <xf numFmtId="167" fontId="22" fillId="0" borderId="15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4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0" xfId="1" applyNumberFormat="1" applyFont="1" applyFill="1" applyAlignment="1" applyProtection="1">
      <protection hidden="1"/>
    </xf>
    <xf numFmtId="2" fontId="6" fillId="0" borderId="3" xfId="1" applyNumberFormat="1" applyFont="1" applyFill="1" applyBorder="1" applyAlignment="1" applyProtection="1">
      <alignment horizontal="center" vertical="top" wrapText="1"/>
      <protection hidden="1"/>
    </xf>
    <xf numFmtId="2" fontId="16" fillId="0" borderId="29" xfId="1" applyNumberFormat="1" applyFont="1" applyFill="1" applyBorder="1" applyAlignment="1" applyProtection="1">
      <alignment horizontal="center" vertical="top" wrapText="1"/>
      <protection hidden="1"/>
    </xf>
    <xf numFmtId="0" fontId="16" fillId="0" borderId="29" xfId="1" applyNumberFormat="1" applyFont="1" applyFill="1" applyBorder="1" applyAlignment="1" applyProtection="1">
      <alignment horizontal="center" vertical="top" wrapText="1"/>
      <protection hidden="1"/>
    </xf>
    <xf numFmtId="0" fontId="6" fillId="0" borderId="30" xfId="1" applyNumberFormat="1" applyFont="1" applyFill="1" applyBorder="1" applyAlignment="1" applyProtection="1">
      <alignment horizontal="center" vertical="top" wrapText="1"/>
      <protection hidden="1"/>
    </xf>
    <xf numFmtId="0" fontId="6" fillId="0" borderId="3" xfId="1" applyNumberFormat="1" applyFont="1" applyFill="1" applyBorder="1" applyAlignment="1" applyProtection="1">
      <alignment horizontal="center" vertical="top" wrapText="1"/>
      <protection hidden="1"/>
    </xf>
    <xf numFmtId="0" fontId="6" fillId="0" borderId="29" xfId="1" applyNumberFormat="1" applyFont="1" applyFill="1" applyBorder="1" applyAlignment="1" applyProtection="1">
      <alignment horizontal="center" wrapText="1"/>
      <protection hidden="1"/>
    </xf>
    <xf numFmtId="167" fontId="6" fillId="0" borderId="3" xfId="1" applyNumberFormat="1" applyFont="1" applyFill="1" applyBorder="1" applyAlignment="1" applyProtection="1">
      <alignment horizontal="right" vertical="top" wrapText="1"/>
      <protection hidden="1"/>
    </xf>
    <xf numFmtId="168" fontId="6" fillId="0" borderId="29" xfId="1" applyNumberFormat="1" applyFont="1" applyFill="1" applyBorder="1" applyAlignment="1" applyProtection="1">
      <alignment horizontal="right" vertical="top" wrapText="1"/>
      <protection hidden="1"/>
    </xf>
    <xf numFmtId="166" fontId="6" fillId="0" borderId="29" xfId="1" applyNumberFormat="1" applyFont="1" applyFill="1" applyBorder="1" applyAlignment="1" applyProtection="1">
      <alignment horizontal="center" vertical="top" wrapText="1"/>
      <protection hidden="1"/>
    </xf>
    <xf numFmtId="0" fontId="6" fillId="0" borderId="31" xfId="1" applyNumberFormat="1" applyFont="1" applyFill="1" applyBorder="1" applyAlignment="1" applyProtection="1">
      <alignment horizontal="center" vertical="top" wrapText="1"/>
      <protection hidden="1"/>
    </xf>
    <xf numFmtId="167" fontId="6" fillId="0" borderId="3" xfId="1" applyNumberFormat="1" applyFont="1" applyFill="1" applyBorder="1" applyAlignment="1" applyProtection="1">
      <alignment horizontal="center" vertical="top" wrapText="1"/>
      <protection hidden="1"/>
    </xf>
    <xf numFmtId="0" fontId="22" fillId="0" borderId="15" xfId="1" applyNumberFormat="1" applyFont="1" applyFill="1" applyBorder="1" applyAlignment="1" applyProtection="1">
      <alignment horizontal="left" vertical="justify"/>
      <protection hidden="1"/>
    </xf>
    <xf numFmtId="0" fontId="22" fillId="0" borderId="14" xfId="1" applyNumberFormat="1" applyFont="1" applyFill="1" applyBorder="1" applyAlignment="1" applyProtection="1">
      <alignment horizontal="center" vertical="justify"/>
      <protection hidden="1"/>
    </xf>
    <xf numFmtId="0" fontId="16" fillId="0" borderId="1" xfId="1" applyNumberFormat="1" applyFont="1" applyFill="1" applyBorder="1" applyAlignment="1" applyProtection="1">
      <alignment horizontal="center" vertical="top" wrapText="1"/>
      <protection hidden="1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0" fontId="6" fillId="0" borderId="1" xfId="1" applyNumberFormat="1" applyFont="1" applyFill="1" applyBorder="1" applyAlignment="1" applyProtection="1">
      <alignment horizontal="right" vertical="top" wrapText="1"/>
      <protection hidden="1"/>
    </xf>
    <xf numFmtId="0" fontId="22" fillId="0" borderId="1" xfId="1" applyNumberFormat="1" applyFont="1" applyFill="1" applyBorder="1" applyAlignment="1" applyProtection="1">
      <alignment horizontal="center" vertical="justify"/>
      <protection hidden="1"/>
    </xf>
    <xf numFmtId="0" fontId="16" fillId="0" borderId="0" xfId="1" applyNumberFormat="1" applyFont="1" applyFill="1" applyAlignment="1" applyProtection="1">
      <protection hidden="1"/>
    </xf>
    <xf numFmtId="0" fontId="16" fillId="0" borderId="0" xfId="1" applyNumberFormat="1" applyFont="1" applyFill="1" applyAlignment="1" applyProtection="1">
      <alignment horizontal="center" vertical="top"/>
      <protection hidden="1"/>
    </xf>
    <xf numFmtId="4" fontId="16" fillId="0" borderId="0" xfId="1" applyNumberFormat="1" applyFont="1" applyFill="1" applyAlignment="1" applyProtection="1">
      <alignment horizontal="center" vertical="top"/>
      <protection hidden="1"/>
    </xf>
    <xf numFmtId="0" fontId="16" fillId="0" borderId="0" xfId="1" applyNumberFormat="1" applyFont="1" applyFill="1" applyAlignment="1" applyProtection="1">
      <alignment horizontal="right" vertical="top"/>
      <protection hidden="1"/>
    </xf>
    <xf numFmtId="0" fontId="16" fillId="0" borderId="0" xfId="1" applyNumberFormat="1" applyFont="1" applyFill="1" applyAlignment="1" applyProtection="1">
      <alignment horizontal="center"/>
      <protection hidden="1"/>
    </xf>
    <xf numFmtId="0" fontId="16" fillId="0" borderId="0" xfId="1" applyNumberFormat="1" applyFont="1" applyFill="1" applyBorder="1" applyAlignment="1" applyProtection="1">
      <alignment horizontal="center"/>
      <protection hidden="1"/>
    </xf>
    <xf numFmtId="0" fontId="29" fillId="0" borderId="0" xfId="1" applyNumberFormat="1" applyFont="1" applyFill="1" applyAlignment="1" applyProtection="1">
      <alignment horizontal="justify" vertical="justify"/>
      <protection hidden="1"/>
    </xf>
    <xf numFmtId="0" fontId="6" fillId="0" borderId="0" xfId="5" applyFont="1" applyAlignment="1">
      <alignment horizontal="center"/>
    </xf>
    <xf numFmtId="0" fontId="6" fillId="0" borderId="0" xfId="5" applyFont="1" applyAlignment="1"/>
    <xf numFmtId="0" fontId="11" fillId="0" borderId="0" xfId="5" applyFont="1" applyAlignment="1"/>
    <xf numFmtId="0" fontId="11" fillId="0" borderId="0" xfId="5" applyFont="1" applyBorder="1" applyAlignment="1">
      <alignment horizontal="center" vertical="top" wrapText="1"/>
    </xf>
    <xf numFmtId="0" fontId="11" fillId="0" borderId="0" xfId="5" applyFont="1" applyBorder="1" applyAlignment="1">
      <alignment vertical="top" wrapText="1"/>
    </xf>
    <xf numFmtId="0" fontId="11" fillId="0" borderId="0" xfId="5" quotePrefix="1" applyFont="1" applyAlignment="1">
      <alignment horizontal="center" wrapText="1"/>
    </xf>
    <xf numFmtId="0" fontId="11" fillId="0" borderId="0" xfId="5" applyFont="1" applyAlignment="1">
      <alignment horizontal="center" wrapText="1"/>
    </xf>
    <xf numFmtId="0" fontId="11" fillId="0" borderId="0" xfId="5" quotePrefix="1" applyFont="1" applyAlignment="1">
      <alignment wrapText="1"/>
    </xf>
    <xf numFmtId="0" fontId="11" fillId="0" borderId="0" xfId="5" applyFont="1" applyAlignment="1">
      <alignment wrapText="1"/>
    </xf>
    <xf numFmtId="0" fontId="4" fillId="0" borderId="0" xfId="1" applyAlignment="1">
      <alignment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/>
    </xf>
    <xf numFmtId="0" fontId="16" fillId="0" borderId="0" xfId="1" applyFont="1" applyAlignment="1">
      <alignment horizontal="center"/>
    </xf>
    <xf numFmtId="0" fontId="4" fillId="0" borderId="0" xfId="1" applyFont="1" applyAlignment="1">
      <alignment horizontal="justify" vertical="justify"/>
    </xf>
    <xf numFmtId="0" fontId="4" fillId="0" borderId="0" xfId="1" applyFont="1" applyAlignment="1">
      <alignment horizontal="center" vertical="top" wrapText="1"/>
    </xf>
    <xf numFmtId="0" fontId="16" fillId="0" borderId="0" xfId="1" applyFont="1" applyAlignment="1">
      <alignment horizontal="right"/>
    </xf>
    <xf numFmtId="0" fontId="4" fillId="0" borderId="0" xfId="1" applyFont="1" applyAlignment="1">
      <alignment horizontal="left" wrapText="1"/>
    </xf>
    <xf numFmtId="0" fontId="29" fillId="0" borderId="0" xfId="1" applyFont="1" applyAlignment="1">
      <alignment horizontal="right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right" vertical="justify"/>
    </xf>
    <xf numFmtId="0" fontId="20" fillId="0" borderId="0" xfId="1" applyFont="1" applyAlignment="1">
      <alignment horizontal="right" vertical="justify"/>
    </xf>
    <xf numFmtId="0" fontId="4" fillId="0" borderId="0" xfId="1" applyFill="1" applyProtection="1">
      <protection hidden="1"/>
    </xf>
    <xf numFmtId="0" fontId="4" fillId="0" borderId="0" xfId="1" applyFill="1" applyAlignment="1" applyProtection="1">
      <alignment horizontal="right"/>
      <protection hidden="1"/>
    </xf>
    <xf numFmtId="0" fontId="4" fillId="0" borderId="0" xfId="1" applyNumberFormat="1" applyFill="1" applyAlignment="1" applyProtection="1">
      <alignment horizontal="right" vertical="top" wrapText="1"/>
      <protection hidden="1"/>
    </xf>
    <xf numFmtId="0" fontId="30" fillId="0" borderId="0" xfId="1" applyNumberFormat="1" applyFont="1" applyFill="1" applyAlignment="1" applyProtection="1">
      <alignment horizontal="right" vertical="top" wrapText="1"/>
      <protection hidden="1"/>
    </xf>
    <xf numFmtId="0" fontId="4" fillId="0" borderId="0" xfId="1" applyFill="1" applyAlignment="1" applyProtection="1">
      <alignment horizontal="right"/>
      <protection hidden="1"/>
    </xf>
    <xf numFmtId="0" fontId="16" fillId="0" borderId="0" xfId="1" applyFont="1" applyFill="1" applyAlignment="1" applyProtection="1">
      <alignment horizontal="right"/>
      <protection hidden="1"/>
    </xf>
    <xf numFmtId="0" fontId="16" fillId="0" borderId="0" xfId="1" applyFont="1" applyFill="1" applyProtection="1">
      <protection hidden="1"/>
    </xf>
    <xf numFmtId="0" fontId="29" fillId="0" borderId="0" xfId="1" applyFont="1" applyFill="1" applyProtection="1">
      <protection hidden="1"/>
    </xf>
    <xf numFmtId="0" fontId="4" fillId="0" borderId="0" xfId="1" applyFont="1" applyFill="1" applyAlignment="1" applyProtection="1">
      <alignment horizontal="left"/>
      <protection hidden="1"/>
    </xf>
    <xf numFmtId="0" fontId="4" fillId="0" borderId="0" xfId="1" applyFill="1" applyAlignment="1" applyProtection="1">
      <alignment horizontal="left"/>
      <protection hidden="1"/>
    </xf>
    <xf numFmtId="0" fontId="31" fillId="0" borderId="0" xfId="1" applyNumberFormat="1" applyFont="1" applyFill="1" applyAlignment="1" applyProtection="1">
      <alignment horizontal="left"/>
      <protection hidden="1"/>
    </xf>
    <xf numFmtId="0" fontId="32" fillId="0" borderId="0" xfId="1" applyNumberFormat="1" applyFont="1" applyFill="1" applyAlignment="1" applyProtection="1">
      <alignment horizontal="left"/>
      <protection hidden="1"/>
    </xf>
    <xf numFmtId="0" fontId="30" fillId="0" borderId="0" xfId="1" applyNumberFormat="1" applyFont="1" applyFill="1" applyAlignment="1" applyProtection="1">
      <alignment horizontal="left"/>
      <protection hidden="1"/>
    </xf>
    <xf numFmtId="0" fontId="4" fillId="0" borderId="0" xfId="1" applyFill="1" applyAlignment="1" applyProtection="1">
      <alignment horizontal="left"/>
      <protection hidden="1"/>
    </xf>
    <xf numFmtId="0" fontId="33" fillId="0" borderId="0" xfId="1" applyNumberFormat="1" applyFont="1" applyFill="1" applyAlignment="1" applyProtection="1">
      <alignment horizontal="left"/>
      <protection hidden="1"/>
    </xf>
    <xf numFmtId="0" fontId="34" fillId="0" borderId="0" xfId="1" applyNumberFormat="1" applyFont="1" applyFill="1" applyAlignment="1" applyProtection="1">
      <alignment horizontal="left"/>
      <protection hidden="1"/>
    </xf>
    <xf numFmtId="49" fontId="31" fillId="0" borderId="0" xfId="1" applyNumberFormat="1" applyFont="1" applyFill="1" applyAlignment="1" applyProtection="1">
      <alignment horizontal="left"/>
      <protection hidden="1"/>
    </xf>
    <xf numFmtId="49" fontId="4" fillId="0" borderId="0" xfId="1" applyNumberFormat="1" applyFill="1" applyAlignment="1" applyProtection="1">
      <alignment horizontal="left"/>
      <protection hidden="1"/>
    </xf>
    <xf numFmtId="0" fontId="35" fillId="0" borderId="0" xfId="1" applyNumberFormat="1" applyFont="1" applyFill="1" applyAlignment="1" applyProtection="1">
      <protection hidden="1"/>
    </xf>
    <xf numFmtId="0" fontId="30" fillId="0" borderId="0" xfId="1" applyNumberFormat="1" applyFont="1" applyFill="1" applyAlignment="1" applyProtection="1">
      <protection hidden="1"/>
    </xf>
    <xf numFmtId="0" fontId="35" fillId="0" borderId="0" xfId="1" applyNumberFormat="1" applyFont="1" applyFill="1" applyAlignment="1" applyProtection="1">
      <alignment horizontal="right"/>
      <protection hidden="1"/>
    </xf>
    <xf numFmtId="0" fontId="33" fillId="0" borderId="0" xfId="1" applyNumberFormat="1" applyFont="1" applyFill="1" applyAlignment="1" applyProtection="1">
      <alignment horizontal="center"/>
      <protection hidden="1"/>
    </xf>
    <xf numFmtId="0" fontId="33" fillId="0" borderId="0" xfId="1" applyNumberFormat="1" applyFont="1" applyFill="1" applyAlignment="1" applyProtection="1">
      <protection hidden="1"/>
    </xf>
    <xf numFmtId="0" fontId="33" fillId="0" borderId="0" xfId="1" applyNumberFormat="1" applyFont="1" applyFill="1" applyBorder="1" applyAlignment="1" applyProtection="1">
      <protection hidden="1"/>
    </xf>
    <xf numFmtId="0" fontId="4" fillId="0" borderId="0" xfId="1" applyFill="1" applyBorder="1" applyProtection="1">
      <protection hidden="1"/>
    </xf>
    <xf numFmtId="0" fontId="33" fillId="0" borderId="1" xfId="1" applyNumberFormat="1" applyFont="1" applyFill="1" applyBorder="1" applyAlignment="1" applyProtection="1">
      <alignment horizontal="center" vertical="center"/>
      <protection hidden="1"/>
    </xf>
    <xf numFmtId="0" fontId="33" fillId="0" borderId="1" xfId="1" applyNumberFormat="1" applyFont="1" applyFill="1" applyBorder="1" applyAlignment="1" applyProtection="1">
      <alignment horizontal="center" vertical="center"/>
      <protection hidden="1"/>
    </xf>
    <xf numFmtId="0" fontId="3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1" applyNumberFormat="1" applyFont="1" applyFill="1" applyBorder="1" applyAlignment="1" applyProtection="1">
      <alignment horizontal="center" vertical="center"/>
      <protection hidden="1"/>
    </xf>
    <xf numFmtId="168" fontId="16" fillId="0" borderId="1" xfId="1" applyNumberFormat="1" applyFont="1" applyFill="1" applyBorder="1" applyAlignment="1" applyProtection="1">
      <alignment horizontal="center" vertical="center"/>
      <protection hidden="1"/>
    </xf>
    <xf numFmtId="166" fontId="16" fillId="0" borderId="1" xfId="1" applyNumberFormat="1" applyFont="1" applyFill="1" applyBorder="1" applyAlignment="1" applyProtection="1">
      <alignment horizontal="center" vertical="center"/>
      <protection hidden="1"/>
    </xf>
    <xf numFmtId="167" fontId="16" fillId="0" borderId="1" xfId="1" applyNumberFormat="1" applyFont="1" applyFill="1" applyBorder="1" applyAlignment="1" applyProtection="1">
      <alignment horizontal="center" vertical="center"/>
      <protection hidden="1"/>
    </xf>
    <xf numFmtId="0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2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5" fillId="0" borderId="0" xfId="1" applyNumberFormat="1" applyFont="1" applyFill="1" applyBorder="1" applyAlignment="1" applyProtection="1">
      <protection hidden="1"/>
    </xf>
    <xf numFmtId="0" fontId="30" fillId="0" borderId="1" xfId="1" applyNumberFormat="1" applyFont="1" applyFill="1" applyBorder="1" applyAlignment="1" applyProtection="1">
      <alignment wrapText="1"/>
      <protection hidden="1"/>
    </xf>
    <xf numFmtId="168" fontId="36" fillId="0" borderId="1" xfId="1" applyNumberFormat="1" applyFont="1" applyFill="1" applyBorder="1" applyAlignment="1" applyProtection="1">
      <alignment horizontal="right"/>
      <protection hidden="1"/>
    </xf>
    <xf numFmtId="166" fontId="30" fillId="0" borderId="1" xfId="1" applyNumberFormat="1" applyFont="1" applyFill="1" applyBorder="1" applyAlignment="1" applyProtection="1">
      <protection hidden="1"/>
    </xf>
    <xf numFmtId="167" fontId="30" fillId="0" borderId="1" xfId="1" applyNumberFormat="1" applyFont="1" applyFill="1" applyBorder="1" applyAlignment="1" applyProtection="1">
      <alignment horizontal="right"/>
      <protection hidden="1"/>
    </xf>
    <xf numFmtId="167" fontId="35" fillId="0" borderId="1" xfId="1" applyNumberFormat="1" applyFont="1" applyFill="1" applyBorder="1" applyAlignment="1" applyProtection="1">
      <protection hidden="1"/>
    </xf>
    <xf numFmtId="172" fontId="35" fillId="0" borderId="1" xfId="1" applyNumberFormat="1" applyFont="1" applyFill="1" applyBorder="1" applyAlignment="1" applyProtection="1">
      <protection hidden="1"/>
    </xf>
    <xf numFmtId="172" fontId="30" fillId="0" borderId="1" xfId="1" applyNumberFormat="1" applyFont="1" applyFill="1" applyBorder="1" applyAlignment="1" applyProtection="1">
      <protection hidden="1"/>
    </xf>
    <xf numFmtId="2" fontId="30" fillId="0" borderId="1" xfId="1" applyNumberFormat="1" applyFont="1" applyFill="1" applyBorder="1" applyAlignment="1" applyProtection="1">
      <protection hidden="1"/>
    </xf>
    <xf numFmtId="0" fontId="30" fillId="0" borderId="1" xfId="1" applyNumberFormat="1" applyFont="1" applyFill="1" applyBorder="1" applyAlignment="1" applyProtection="1">
      <alignment wrapText="1"/>
      <protection hidden="1"/>
    </xf>
    <xf numFmtId="0" fontId="4" fillId="0" borderId="1" xfId="1" applyNumberFormat="1" applyFont="1" applyFill="1" applyBorder="1" applyProtection="1">
      <protection hidden="1"/>
    </xf>
    <xf numFmtId="0" fontId="4" fillId="0" borderId="1" xfId="1" applyNumberFormat="1" applyFont="1" applyFill="1" applyBorder="1" applyAlignment="1" applyProtection="1">
      <alignment wrapText="1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166" fontId="4" fillId="0" borderId="1" xfId="1" applyNumberFormat="1" applyFont="1" applyFill="1" applyBorder="1" applyAlignment="1" applyProtection="1">
      <protection hidden="1"/>
    </xf>
    <xf numFmtId="167" fontId="4" fillId="0" borderId="1" xfId="1" applyNumberFormat="1" applyFont="1" applyFill="1" applyBorder="1" applyAlignment="1" applyProtection="1">
      <alignment horizontal="right"/>
      <protection hidden="1"/>
    </xf>
    <xf numFmtId="167" fontId="4" fillId="0" borderId="1" xfId="1" applyNumberFormat="1" applyFont="1" applyFill="1" applyBorder="1" applyAlignment="1" applyProtection="1">
      <protection hidden="1"/>
    </xf>
    <xf numFmtId="172" fontId="4" fillId="0" borderId="1" xfId="1" applyNumberFormat="1" applyFont="1" applyFill="1" applyBorder="1" applyAlignment="1" applyProtection="1">
      <protection hidden="1"/>
    </xf>
    <xf numFmtId="2" fontId="4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wrapText="1"/>
      <protection hidden="1"/>
    </xf>
    <xf numFmtId="0" fontId="4" fillId="0" borderId="1" xfId="1" applyNumberFormat="1" applyFill="1" applyBorder="1" applyProtection="1">
      <protection hidden="1"/>
    </xf>
    <xf numFmtId="173" fontId="30" fillId="0" borderId="1" xfId="1" applyNumberFormat="1" applyFont="1" applyFill="1" applyBorder="1" applyAlignment="1" applyProtection="1">
      <protection hidden="1"/>
    </xf>
    <xf numFmtId="167" fontId="15" fillId="0" borderId="1" xfId="1" applyNumberFormat="1" applyFont="1" applyFill="1" applyBorder="1" applyAlignment="1" applyProtection="1">
      <protection hidden="1"/>
    </xf>
    <xf numFmtId="172" fontId="15" fillId="0" borderId="1" xfId="1" applyNumberFormat="1" applyFont="1" applyFill="1" applyBorder="1" applyAlignment="1" applyProtection="1">
      <protection hidden="1"/>
    </xf>
    <xf numFmtId="49" fontId="4" fillId="0" borderId="1" xfId="1" applyNumberFormat="1" applyFont="1" applyFill="1" applyBorder="1" applyAlignment="1" applyProtection="1">
      <alignment horizontal="right"/>
      <protection hidden="1"/>
    </xf>
    <xf numFmtId="173" fontId="4" fillId="0" borderId="1" xfId="1" applyNumberFormat="1" applyFont="1" applyFill="1" applyBorder="1" applyAlignment="1" applyProtection="1">
      <protection hidden="1"/>
    </xf>
    <xf numFmtId="49" fontId="4" fillId="0" borderId="1" xfId="1" applyNumberFormat="1" applyFont="1" applyFill="1" applyBorder="1" applyAlignment="1" applyProtection="1">
      <alignment horizontal="right" wrapText="1"/>
      <protection hidden="1"/>
    </xf>
    <xf numFmtId="174" fontId="4" fillId="0" borderId="1" xfId="1" applyNumberFormat="1" applyFont="1" applyFill="1" applyBorder="1" applyAlignment="1" applyProtection="1">
      <alignment wrapText="1"/>
      <protection hidden="1"/>
    </xf>
    <xf numFmtId="167" fontId="4" fillId="0" borderId="1" xfId="1" applyNumberFormat="1" applyFont="1" applyFill="1" applyBorder="1" applyAlignment="1" applyProtection="1">
      <alignment wrapText="1"/>
      <protection hidden="1"/>
    </xf>
    <xf numFmtId="174" fontId="4" fillId="0" borderId="1" xfId="1" applyNumberFormat="1" applyFont="1" applyFill="1" applyBorder="1" applyAlignment="1" applyProtection="1">
      <protection hidden="1"/>
    </xf>
    <xf numFmtId="0" fontId="4" fillId="0" borderId="1" xfId="1" applyFont="1" applyFill="1" applyBorder="1" applyAlignment="1" applyProtection="1">
      <alignment horizontal="left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right"/>
      <protection hidden="1"/>
    </xf>
    <xf numFmtId="0" fontId="4" fillId="0" borderId="10" xfId="1" applyFill="1" applyBorder="1" applyProtection="1">
      <protection hidden="1"/>
    </xf>
    <xf numFmtId="0" fontId="4" fillId="0" borderId="11" xfId="1" applyFill="1" applyBorder="1" applyProtection="1">
      <protection hidden="1"/>
    </xf>
    <xf numFmtId="0" fontId="35" fillId="0" borderId="11" xfId="1" applyNumberFormat="1" applyFont="1" applyFill="1" applyBorder="1" applyAlignment="1" applyProtection="1">
      <protection hidden="1"/>
    </xf>
    <xf numFmtId="0" fontId="30" fillId="0" borderId="11" xfId="1" applyNumberFormat="1" applyFont="1" applyFill="1" applyBorder="1" applyAlignment="1" applyProtection="1">
      <protection hidden="1"/>
    </xf>
    <xf numFmtId="172" fontId="33" fillId="0" borderId="11" xfId="1" applyNumberFormat="1" applyFont="1" applyFill="1" applyBorder="1" applyAlignment="1" applyProtection="1">
      <protection hidden="1"/>
    </xf>
    <xf numFmtId="0" fontId="33" fillId="0" borderId="11" xfId="1" applyNumberFormat="1" applyFont="1" applyFill="1" applyBorder="1" applyAlignment="1" applyProtection="1">
      <protection hidden="1"/>
    </xf>
    <xf numFmtId="0" fontId="33" fillId="0" borderId="32" xfId="1" applyNumberFormat="1" applyFont="1" applyFill="1" applyBorder="1" applyAlignment="1" applyProtection="1">
      <protection hidden="1"/>
    </xf>
    <xf numFmtId="0" fontId="4" fillId="0" borderId="0" xfId="1" applyFill="1"/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7" fillId="0" borderId="0" xfId="0" applyFont="1"/>
    <xf numFmtId="0" fontId="6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3" xfId="0" applyFont="1" applyBorder="1"/>
    <xf numFmtId="0" fontId="4" fillId="0" borderId="23" xfId="0" applyFont="1" applyBorder="1" applyAlignment="1">
      <alignment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43" fontId="0" fillId="0" borderId="0" xfId="3" applyFont="1"/>
    <xf numFmtId="0" fontId="5" fillId="0" borderId="0" xfId="6" applyNumberFormat="1" applyFont="1" applyFill="1" applyAlignment="1" applyProtection="1">
      <alignment horizontal="center"/>
      <protection hidden="1"/>
    </xf>
    <xf numFmtId="0" fontId="5" fillId="0" borderId="0" xfId="6" applyNumberFormat="1" applyFont="1" applyFill="1" applyAlignment="1" applyProtection="1">
      <protection hidden="1"/>
    </xf>
    <xf numFmtId="43" fontId="38" fillId="0" borderId="0" xfId="3" applyFont="1"/>
    <xf numFmtId="172" fontId="5" fillId="0" borderId="0" xfId="6" applyNumberFormat="1" applyFont="1" applyFill="1" applyAlignment="1" applyProtection="1">
      <alignment horizontal="center"/>
      <protection hidden="1"/>
    </xf>
    <xf numFmtId="180" fontId="0" fillId="0" borderId="0" xfId="3" applyNumberFormat="1" applyFont="1"/>
    <xf numFmtId="43" fontId="10" fillId="0" borderId="0" xfId="3" applyFont="1"/>
    <xf numFmtId="0" fontId="39" fillId="0" borderId="0" xfId="0" applyFont="1"/>
    <xf numFmtId="180" fontId="2" fillId="0" borderId="0" xfId="3" applyNumberFormat="1" applyFont="1" applyAlignment="1">
      <alignment horizontal="center" wrapText="1"/>
    </xf>
    <xf numFmtId="43" fontId="39" fillId="0" borderId="0" xfId="3" applyFont="1"/>
    <xf numFmtId="0" fontId="17" fillId="0" borderId="0" xfId="0" applyFont="1" applyAlignment="1">
      <alignment horizontal="right" vertical="center" wrapText="1"/>
    </xf>
    <xf numFmtId="0" fontId="40" fillId="0" borderId="0" xfId="0" applyFont="1" applyAlignment="1">
      <alignment horizontal="center" wrapText="1"/>
    </xf>
    <xf numFmtId="180" fontId="40" fillId="0" borderId="0" xfId="3" applyNumberFormat="1" applyFont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180" fontId="23" fillId="0" borderId="1" xfId="3" applyNumberFormat="1" applyFont="1" applyBorder="1" applyAlignment="1">
      <alignment horizontal="center" vertical="center" wrapText="1"/>
    </xf>
    <xf numFmtId="43" fontId="26" fillId="0" borderId="1" xfId="3" applyFont="1" applyBorder="1" applyAlignment="1">
      <alignment horizontal="center"/>
    </xf>
    <xf numFmtId="0" fontId="23" fillId="0" borderId="1" xfId="0" applyFont="1" applyBorder="1"/>
    <xf numFmtId="0" fontId="23" fillId="0" borderId="1" xfId="0" applyFont="1" applyBorder="1" applyAlignment="1">
      <alignment horizontal="left"/>
    </xf>
    <xf numFmtId="180" fontId="23" fillId="0" borderId="1" xfId="3" applyNumberFormat="1" applyFont="1" applyFill="1" applyBorder="1"/>
    <xf numFmtId="43" fontId="23" fillId="0" borderId="1" xfId="3" applyFont="1" applyBorder="1"/>
    <xf numFmtId="0" fontId="26" fillId="0" borderId="1" xfId="0" applyFont="1" applyBorder="1"/>
    <xf numFmtId="180" fontId="41" fillId="0" borderId="1" xfId="3" applyNumberFormat="1" applyFont="1" applyFill="1" applyBorder="1"/>
    <xf numFmtId="43" fontId="26" fillId="0" borderId="1" xfId="3" applyFont="1" applyBorder="1"/>
    <xf numFmtId="0" fontId="43" fillId="0" borderId="0" xfId="7" applyFont="1"/>
    <xf numFmtId="0" fontId="43" fillId="0" borderId="0" xfId="7" applyFont="1" applyAlignment="1">
      <alignment horizontal="center" vertical="center"/>
    </xf>
    <xf numFmtId="0" fontId="44" fillId="0" borderId="0" xfId="7" applyFont="1"/>
    <xf numFmtId="179" fontId="44" fillId="0" borderId="1" xfId="8" applyFont="1" applyBorder="1"/>
    <xf numFmtId="0" fontId="44" fillId="0" borderId="1" xfId="7" applyFont="1" applyFill="1" applyBorder="1" applyAlignment="1">
      <alignment horizontal="left" wrapText="1"/>
    </xf>
    <xf numFmtId="0" fontId="44" fillId="0" borderId="1" xfId="7" applyNumberFormat="1" applyFont="1" applyFill="1" applyBorder="1" applyAlignment="1">
      <alignment horizontal="center"/>
    </xf>
    <xf numFmtId="0" fontId="43" fillId="0" borderId="1" xfId="7" applyFont="1" applyBorder="1"/>
    <xf numFmtId="0" fontId="43" fillId="0" borderId="1" xfId="7" applyFont="1" applyFill="1" applyBorder="1" applyAlignment="1">
      <alignment wrapText="1"/>
    </xf>
    <xf numFmtId="49" fontId="43" fillId="0" borderId="1" xfId="7" applyNumberFormat="1" applyFont="1" applyFill="1" applyBorder="1" applyAlignment="1">
      <alignment horizontal="center"/>
    </xf>
    <xf numFmtId="0" fontId="43" fillId="0" borderId="1" xfId="7" applyFont="1" applyFill="1" applyBorder="1" applyAlignment="1">
      <alignment horizontal="left" wrapText="1"/>
    </xf>
    <xf numFmtId="49" fontId="45" fillId="0" borderId="1" xfId="7" applyNumberFormat="1" applyFont="1" applyFill="1" applyBorder="1" applyAlignment="1">
      <alignment horizontal="center"/>
    </xf>
    <xf numFmtId="0" fontId="43" fillId="0" borderId="0" xfId="7" applyFont="1" applyAlignment="1">
      <alignment wrapText="1"/>
    </xf>
    <xf numFmtId="0" fontId="43" fillId="0" borderId="1" xfId="7" applyFont="1" applyBorder="1" applyAlignment="1">
      <alignment wrapText="1"/>
    </xf>
    <xf numFmtId="0" fontId="44" fillId="0" borderId="0" xfId="7" applyFont="1" applyAlignment="1">
      <alignment wrapText="1"/>
    </xf>
    <xf numFmtId="0" fontId="44" fillId="0" borderId="1" xfId="7" applyFont="1" applyBorder="1" applyAlignment="1">
      <alignment wrapText="1"/>
    </xf>
    <xf numFmtId="49" fontId="44" fillId="0" borderId="1" xfId="7" applyNumberFormat="1" applyFont="1" applyFill="1" applyBorder="1" applyAlignment="1">
      <alignment horizontal="center"/>
    </xf>
    <xf numFmtId="181" fontId="46" fillId="0" borderId="1" xfId="8" applyNumberFormat="1" applyFont="1" applyBorder="1" applyAlignment="1">
      <alignment horizontal="right" wrapText="1"/>
    </xf>
    <xf numFmtId="181" fontId="43" fillId="0" borderId="1" xfId="8" applyNumberFormat="1" applyFont="1" applyBorder="1" applyAlignment="1">
      <alignment horizontal="right" wrapText="1"/>
    </xf>
    <xf numFmtId="0" fontId="43" fillId="0" borderId="0" xfId="7" applyFont="1" applyAlignment="1">
      <alignment horizontal="center" vertical="center" wrapText="1"/>
    </xf>
    <xf numFmtId="182" fontId="43" fillId="0" borderId="1" xfId="7" applyNumberFormat="1" applyFont="1" applyBorder="1" applyAlignment="1">
      <alignment horizontal="right" vertical="center" wrapText="1"/>
    </xf>
    <xf numFmtId="0" fontId="43" fillId="2" borderId="0" xfId="7" applyFont="1" applyFill="1"/>
    <xf numFmtId="0" fontId="43" fillId="2" borderId="0" xfId="7" applyFont="1" applyFill="1" applyAlignment="1">
      <alignment horizontal="center" vertical="center"/>
    </xf>
    <xf numFmtId="182" fontId="43" fillId="2" borderId="1" xfId="7" applyNumberFormat="1" applyFont="1" applyFill="1" applyBorder="1" applyAlignment="1">
      <alignment horizontal="right" vertical="center"/>
    </xf>
    <xf numFmtId="182" fontId="43" fillId="0" borderId="1" xfId="7" applyNumberFormat="1" applyFont="1" applyBorder="1" applyAlignment="1">
      <alignment horizontal="right" vertical="center"/>
    </xf>
    <xf numFmtId="0" fontId="43" fillId="0" borderId="1" xfId="7" applyFont="1" applyFill="1" applyBorder="1" applyAlignment="1">
      <alignment horizontal="left" vertical="top" wrapText="1"/>
    </xf>
    <xf numFmtId="4" fontId="44" fillId="0" borderId="1" xfId="7" applyNumberFormat="1" applyFont="1" applyFill="1" applyBorder="1" applyAlignment="1">
      <alignment vertical="center"/>
    </xf>
    <xf numFmtId="0" fontId="44" fillId="0" borderId="1" xfId="7" applyFont="1" applyFill="1" applyBorder="1" applyAlignment="1">
      <alignment horizontal="left" vertical="top" wrapText="1"/>
    </xf>
    <xf numFmtId="0" fontId="43" fillId="0" borderId="0" xfId="7" applyFont="1" applyAlignment="1">
      <alignment horizontal="center"/>
    </xf>
    <xf numFmtId="0" fontId="43" fillId="0" borderId="1" xfId="7" applyFont="1" applyBorder="1" applyAlignment="1">
      <alignment horizontal="center" vertical="center"/>
    </xf>
    <xf numFmtId="0" fontId="43" fillId="0" borderId="1" xfId="7" applyFont="1" applyBorder="1" applyAlignment="1">
      <alignment horizontal="center"/>
    </xf>
    <xf numFmtId="0" fontId="43" fillId="0" borderId="0" xfId="7" applyFont="1" applyAlignment="1">
      <alignment vertical="center"/>
    </xf>
    <xf numFmtId="0" fontId="43" fillId="0" borderId="1" xfId="7" applyFont="1" applyBorder="1" applyAlignment="1">
      <alignment horizontal="center" vertical="center" wrapText="1"/>
    </xf>
    <xf numFmtId="0" fontId="43" fillId="0" borderId="31" xfId="7" applyFont="1" applyBorder="1" applyAlignment="1">
      <alignment horizontal="right" vertical="center" wrapText="1"/>
    </xf>
    <xf numFmtId="0" fontId="43" fillId="0" borderId="31" xfId="7" applyFont="1" applyBorder="1" applyAlignment="1">
      <alignment vertical="center" wrapText="1"/>
    </xf>
    <xf numFmtId="0" fontId="43" fillId="0" borderId="0" xfId="7" applyFont="1" applyAlignment="1">
      <alignment horizontal="center" vertical="center" wrapText="1"/>
    </xf>
    <xf numFmtId="172" fontId="5" fillId="0" borderId="0" xfId="6" applyNumberFormat="1" applyFont="1" applyFill="1" applyAlignment="1" applyProtection="1">
      <protection hidden="1"/>
    </xf>
    <xf numFmtId="0" fontId="43" fillId="0" borderId="0" xfId="7" applyFont="1" applyAlignment="1">
      <alignment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6"/>
    <cellStyle name="Обычный 3" xfId="4"/>
    <cellStyle name="Обычный 4" xfId="5"/>
    <cellStyle name="Обычный 5" xfId="7"/>
    <cellStyle name="Финансовый" xfId="3" builtin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>
      <selection activeCell="E12" sqref="E12"/>
    </sheetView>
  </sheetViews>
  <sheetFormatPr defaultRowHeight="12.75" x14ac:dyDescent="0.2"/>
  <cols>
    <col min="1" max="1" width="31.140625" customWidth="1"/>
    <col min="2" max="2" width="49.42578125" customWidth="1"/>
    <col min="3" max="3" width="15.28515625" customWidth="1"/>
    <col min="4" max="4" width="14.140625" customWidth="1"/>
    <col min="5" max="5" width="15.85546875" customWidth="1"/>
    <col min="6" max="7" width="9.140625" customWidth="1"/>
  </cols>
  <sheetData>
    <row r="1" spans="1:5" ht="26.25" customHeight="1" x14ac:dyDescent="0.25">
      <c r="A1" s="1"/>
      <c r="B1" s="1"/>
      <c r="C1" s="5" t="s">
        <v>0</v>
      </c>
      <c r="D1" s="5"/>
      <c r="E1" s="5"/>
    </row>
    <row r="2" spans="1:5" ht="18.75" customHeight="1" x14ac:dyDescent="0.25">
      <c r="A2" s="1"/>
      <c r="B2" s="1"/>
      <c r="C2" s="5" t="s">
        <v>29</v>
      </c>
      <c r="D2" s="5"/>
      <c r="E2" s="5"/>
    </row>
    <row r="3" spans="1:5" ht="21.75" customHeight="1" x14ac:dyDescent="0.25">
      <c r="A3" s="1"/>
      <c r="B3" s="16" t="s">
        <v>24</v>
      </c>
      <c r="C3" s="5" t="s">
        <v>30</v>
      </c>
      <c r="D3" s="5"/>
      <c r="E3" s="6"/>
    </row>
    <row r="4" spans="1:5" ht="18" customHeight="1" x14ac:dyDescent="0.25">
      <c r="A4" s="1"/>
      <c r="B4" s="20"/>
      <c r="C4" s="14" t="s">
        <v>34</v>
      </c>
      <c r="D4" s="13"/>
      <c r="E4" s="7"/>
    </row>
    <row r="5" spans="1:5" ht="33.75" hidden="1" customHeight="1" x14ac:dyDescent="0.2">
      <c r="A5" s="1"/>
      <c r="B5" s="1"/>
      <c r="C5" s="6"/>
      <c r="D5" s="6"/>
      <c r="E5" s="6"/>
    </row>
    <row r="6" spans="1:5" ht="37.5" customHeight="1" x14ac:dyDescent="0.3">
      <c r="A6" s="25" t="s">
        <v>32</v>
      </c>
      <c r="B6" s="26"/>
      <c r="C6" s="26"/>
      <c r="D6" s="2"/>
      <c r="E6" s="2"/>
    </row>
    <row r="7" spans="1:5" ht="18.75" x14ac:dyDescent="0.3">
      <c r="A7" s="27" t="s">
        <v>31</v>
      </c>
      <c r="B7" s="27"/>
      <c r="C7" s="27"/>
      <c r="D7" s="3"/>
      <c r="E7" s="3" t="s">
        <v>22</v>
      </c>
    </row>
    <row r="8" spans="1:5" ht="1.5" customHeight="1" x14ac:dyDescent="0.2">
      <c r="A8" s="4"/>
      <c r="B8" s="1"/>
      <c r="C8" s="1"/>
      <c r="D8" s="1"/>
      <c r="E8" s="1"/>
    </row>
    <row r="9" spans="1:5" hidden="1" x14ac:dyDescent="0.2">
      <c r="A9" s="4"/>
      <c r="B9" s="1"/>
      <c r="C9" s="1"/>
      <c r="D9" s="1"/>
      <c r="E9" s="1"/>
    </row>
    <row r="10" spans="1:5" ht="61.5" customHeight="1" x14ac:dyDescent="0.2">
      <c r="A10" s="8" t="s">
        <v>27</v>
      </c>
      <c r="B10" s="8" t="s">
        <v>18</v>
      </c>
      <c r="C10" s="11" t="s">
        <v>23</v>
      </c>
      <c r="D10" s="8" t="s">
        <v>25</v>
      </c>
      <c r="E10" s="8" t="s">
        <v>33</v>
      </c>
    </row>
    <row r="11" spans="1:5" ht="46.5" customHeight="1" x14ac:dyDescent="0.25">
      <c r="A11" s="8" t="s">
        <v>1</v>
      </c>
      <c r="B11" s="9" t="s">
        <v>2</v>
      </c>
      <c r="C11" s="22">
        <f>C12</f>
        <v>0</v>
      </c>
      <c r="D11" s="10">
        <v>0</v>
      </c>
      <c r="E11" s="10">
        <v>0</v>
      </c>
    </row>
    <row r="12" spans="1:5" ht="39.75" customHeight="1" x14ac:dyDescent="0.25">
      <c r="A12" s="8" t="s">
        <v>3</v>
      </c>
      <c r="B12" s="9" t="s">
        <v>26</v>
      </c>
      <c r="C12" s="19">
        <f>C17+C13</f>
        <v>0</v>
      </c>
      <c r="D12" s="10">
        <v>0</v>
      </c>
      <c r="E12" s="10">
        <v>0</v>
      </c>
    </row>
    <row r="13" spans="1:5" ht="21.75" customHeight="1" x14ac:dyDescent="0.25">
      <c r="A13" s="8" t="s">
        <v>4</v>
      </c>
      <c r="B13" s="9" t="s">
        <v>5</v>
      </c>
      <c r="C13" s="15">
        <f>C14</f>
        <v>-9155776.2400000002</v>
      </c>
      <c r="D13" s="19">
        <f t="shared" ref="C13:E15" si="0">D14</f>
        <v>-8649426.1500000004</v>
      </c>
      <c r="E13" s="21">
        <f t="shared" si="0"/>
        <v>-9132604.2699999996</v>
      </c>
    </row>
    <row r="14" spans="1:5" ht="24.75" customHeight="1" x14ac:dyDescent="0.25">
      <c r="A14" s="8" t="s">
        <v>6</v>
      </c>
      <c r="B14" s="9" t="s">
        <v>7</v>
      </c>
      <c r="C14" s="15">
        <f t="shared" si="0"/>
        <v>-9155776.2400000002</v>
      </c>
      <c r="D14" s="19">
        <f t="shared" si="0"/>
        <v>-8649426.1500000004</v>
      </c>
      <c r="E14" s="21">
        <f t="shared" si="0"/>
        <v>-9132604.2699999996</v>
      </c>
    </row>
    <row r="15" spans="1:5" ht="31.5" customHeight="1" x14ac:dyDescent="0.25">
      <c r="A15" s="8" t="s">
        <v>8</v>
      </c>
      <c r="B15" s="9" t="s">
        <v>9</v>
      </c>
      <c r="C15" s="15">
        <f t="shared" si="0"/>
        <v>-9155776.2400000002</v>
      </c>
      <c r="D15" s="19">
        <f t="shared" si="0"/>
        <v>-8649426.1500000004</v>
      </c>
      <c r="E15" s="21">
        <f t="shared" si="0"/>
        <v>-9132604.2699999996</v>
      </c>
    </row>
    <row r="16" spans="1:5" ht="31.5" x14ac:dyDescent="0.25">
      <c r="A16" s="8" t="s">
        <v>10</v>
      </c>
      <c r="B16" s="9" t="s">
        <v>19</v>
      </c>
      <c r="C16" s="15">
        <v>-9155776.2400000002</v>
      </c>
      <c r="D16" s="19">
        <v>-8649426.1500000004</v>
      </c>
      <c r="E16" s="21">
        <v>-9132604.2699999996</v>
      </c>
    </row>
    <row r="17" spans="1:5" ht="25.5" customHeight="1" x14ac:dyDescent="0.25">
      <c r="A17" s="8" t="s">
        <v>11</v>
      </c>
      <c r="B17" s="9" t="s">
        <v>12</v>
      </c>
      <c r="C17" s="15">
        <f t="shared" ref="C17:E19" si="1">C18</f>
        <v>9155776.2400000002</v>
      </c>
      <c r="D17" s="19">
        <f t="shared" si="1"/>
        <v>8649426.1500000004</v>
      </c>
      <c r="E17" s="21">
        <f>E18</f>
        <v>9132604.2699999996</v>
      </c>
    </row>
    <row r="18" spans="1:5" ht="23.25" customHeight="1" x14ac:dyDescent="0.25">
      <c r="A18" s="8" t="s">
        <v>13</v>
      </c>
      <c r="B18" s="9" t="s">
        <v>14</v>
      </c>
      <c r="C18" s="15">
        <f t="shared" si="1"/>
        <v>9155776.2400000002</v>
      </c>
      <c r="D18" s="19">
        <f t="shared" si="1"/>
        <v>8649426.1500000004</v>
      </c>
      <c r="E18" s="21">
        <f t="shared" si="1"/>
        <v>9132604.2699999996</v>
      </c>
    </row>
    <row r="19" spans="1:5" ht="31.5" customHeight="1" x14ac:dyDescent="0.25">
      <c r="A19" s="8" t="s">
        <v>15</v>
      </c>
      <c r="B19" s="9" t="s">
        <v>16</v>
      </c>
      <c r="C19" s="15">
        <f t="shared" si="1"/>
        <v>9155776.2400000002</v>
      </c>
      <c r="D19" s="19">
        <f t="shared" si="1"/>
        <v>8649426.1500000004</v>
      </c>
      <c r="E19" s="21">
        <f t="shared" si="1"/>
        <v>9132604.2699999996</v>
      </c>
    </row>
    <row r="20" spans="1:5" ht="41.25" customHeight="1" x14ac:dyDescent="0.25">
      <c r="A20" s="8" t="s">
        <v>17</v>
      </c>
      <c r="B20" s="9" t="s">
        <v>20</v>
      </c>
      <c r="C20" s="15">
        <v>9155776.2400000002</v>
      </c>
      <c r="D20" s="19">
        <v>8649426.1500000004</v>
      </c>
      <c r="E20" s="21">
        <v>9132604.2699999996</v>
      </c>
    </row>
    <row r="21" spans="1:5" ht="32.25" customHeight="1" x14ac:dyDescent="0.2">
      <c r="A21" s="17" t="s">
        <v>28</v>
      </c>
      <c r="B21" s="12" t="s">
        <v>21</v>
      </c>
      <c r="C21" s="23">
        <f>C11</f>
        <v>0</v>
      </c>
      <c r="D21" s="18">
        <v>0</v>
      </c>
      <c r="E21" s="18">
        <v>0</v>
      </c>
    </row>
    <row r="22" spans="1:5" x14ac:dyDescent="0.2">
      <c r="A22" s="1"/>
      <c r="B22" s="1"/>
      <c r="C22" s="1"/>
      <c r="D22" s="1"/>
      <c r="E22" s="1"/>
    </row>
    <row r="23" spans="1:5" x14ac:dyDescent="0.2">
      <c r="A23" s="1"/>
      <c r="B23" s="1"/>
      <c r="C23" s="1"/>
      <c r="D23" s="1"/>
      <c r="E23" s="1"/>
    </row>
    <row r="24" spans="1:5" x14ac:dyDescent="0.2">
      <c r="A24" s="1"/>
      <c r="B24" s="1"/>
      <c r="C24" s="1"/>
      <c r="D24" s="1"/>
      <c r="E24" s="1"/>
    </row>
    <row r="25" spans="1:5" x14ac:dyDescent="0.2">
      <c r="A25" s="1"/>
      <c r="B25" s="1"/>
      <c r="C25" s="1"/>
      <c r="D25" s="1"/>
      <c r="E25" s="1"/>
    </row>
    <row r="26" spans="1:5" x14ac:dyDescent="0.2">
      <c r="A26" s="1"/>
      <c r="B26" s="1"/>
      <c r="C26" s="1"/>
      <c r="D26" s="1"/>
      <c r="E26" s="1"/>
    </row>
    <row r="27" spans="1:5" x14ac:dyDescent="0.2">
      <c r="A27" s="1"/>
      <c r="B27" s="1"/>
      <c r="C27" s="1"/>
      <c r="D27" s="1"/>
      <c r="E27" s="1"/>
    </row>
    <row r="28" spans="1:5" x14ac:dyDescent="0.2">
      <c r="A28" s="1"/>
      <c r="B28" s="1"/>
      <c r="C28" s="1"/>
      <c r="D28" s="1"/>
      <c r="E28" s="1"/>
    </row>
    <row r="29" spans="1:5" x14ac:dyDescent="0.2">
      <c r="A29" s="1"/>
      <c r="B29" s="1"/>
      <c r="C29" s="1"/>
      <c r="D29" s="1"/>
      <c r="E29" s="1"/>
    </row>
    <row r="30" spans="1:5" x14ac:dyDescent="0.2">
      <c r="A30" s="1"/>
      <c r="B30" s="1"/>
      <c r="C30" s="1"/>
      <c r="D30" s="1"/>
      <c r="E30" s="1"/>
    </row>
    <row r="31" spans="1:5" x14ac:dyDescent="0.2">
      <c r="A31" s="1"/>
      <c r="B31" s="1"/>
      <c r="C31" s="1"/>
      <c r="D31" s="1"/>
      <c r="E31" s="1"/>
    </row>
    <row r="32" spans="1:5" x14ac:dyDescent="0.2">
      <c r="A32" s="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  <row r="37" spans="1:5" x14ac:dyDescent="0.2">
      <c r="A37" s="1"/>
      <c r="B37" s="1"/>
      <c r="C37" s="1"/>
      <c r="D37" s="1"/>
      <c r="E37" s="1"/>
    </row>
    <row r="38" spans="1:5" x14ac:dyDescent="0.2">
      <c r="A38" s="1"/>
      <c r="B38" s="1"/>
      <c r="C38" s="1"/>
      <c r="D38" s="1"/>
      <c r="E38" s="1"/>
    </row>
    <row r="39" spans="1:5" x14ac:dyDescent="0.2">
      <c r="A39" s="1"/>
      <c r="B39" s="1"/>
      <c r="C39" s="1"/>
      <c r="D39" s="1"/>
      <c r="E39" s="1"/>
    </row>
    <row r="40" spans="1:5" x14ac:dyDescent="0.2">
      <c r="A40" s="1"/>
      <c r="B40" s="1"/>
      <c r="C40" s="1"/>
      <c r="D40" s="1"/>
      <c r="E40" s="1"/>
    </row>
    <row r="41" spans="1:5" x14ac:dyDescent="0.2">
      <c r="A41" s="1"/>
      <c r="B41" s="1"/>
      <c r="C41" s="1"/>
      <c r="D41" s="1"/>
      <c r="E41" s="1"/>
    </row>
    <row r="42" spans="1:5" x14ac:dyDescent="0.2">
      <c r="A42" s="1"/>
      <c r="B42" s="1"/>
      <c r="C42" s="1"/>
      <c r="D42" s="1"/>
      <c r="E42" s="1"/>
    </row>
    <row r="43" spans="1:5" x14ac:dyDescent="0.2">
      <c r="A43" s="1"/>
      <c r="B43" s="1"/>
      <c r="C43" s="1"/>
      <c r="D43" s="1"/>
      <c r="E43" s="1"/>
    </row>
    <row r="44" spans="1:5" x14ac:dyDescent="0.2">
      <c r="A44" s="1"/>
      <c r="B44" s="1"/>
      <c r="C44" s="1"/>
      <c r="D44" s="1"/>
      <c r="E44" s="1"/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activeCell="B1" sqref="B1"/>
    </sheetView>
  </sheetViews>
  <sheetFormatPr defaultRowHeight="12.75" x14ac:dyDescent="0.2"/>
  <cols>
    <col min="1" max="1" width="0.140625" style="28" customWidth="1"/>
    <col min="2" max="2" width="25.85546875" style="28" customWidth="1"/>
    <col min="3" max="3" width="64.42578125" style="28" customWidth="1"/>
    <col min="4" max="4" width="17.7109375" style="28" customWidth="1"/>
    <col min="5" max="5" width="18.85546875" style="28" customWidth="1"/>
    <col min="6" max="6" width="15.7109375" style="28" customWidth="1"/>
    <col min="7" max="16384" width="9.140625" style="28"/>
  </cols>
  <sheetData>
    <row r="1" spans="1:6" ht="17.25" customHeight="1" x14ac:dyDescent="0.2">
      <c r="C1" s="59" t="s">
        <v>152</v>
      </c>
      <c r="E1" s="58" t="s">
        <v>151</v>
      </c>
      <c r="F1" s="58"/>
    </row>
    <row r="2" spans="1:6" ht="16.5" customHeight="1" x14ac:dyDescent="0.2">
      <c r="C2" s="59"/>
      <c r="E2" s="58" t="s">
        <v>29</v>
      </c>
      <c r="F2" s="58"/>
    </row>
    <row r="3" spans="1:6" ht="18.75" customHeight="1" x14ac:dyDescent="0.2">
      <c r="C3" s="59"/>
      <c r="E3" s="58" t="s">
        <v>150</v>
      </c>
      <c r="F3" s="58"/>
    </row>
    <row r="4" spans="1:6" ht="12.75" customHeight="1" x14ac:dyDescent="0.2">
      <c r="A4" s="57" t="s">
        <v>149</v>
      </c>
      <c r="C4" s="59"/>
      <c r="E4" s="58" t="s">
        <v>34</v>
      </c>
      <c r="F4" s="58"/>
    </row>
    <row r="5" spans="1:6" x14ac:dyDescent="0.2">
      <c r="A5" s="57"/>
      <c r="B5" s="57"/>
      <c r="C5" s="57"/>
      <c r="D5" s="57"/>
      <c r="E5" s="57"/>
      <c r="F5" s="57"/>
    </row>
    <row r="6" spans="1:6" x14ac:dyDescent="0.2">
      <c r="B6" s="57"/>
      <c r="C6" s="57"/>
      <c r="D6" s="57"/>
      <c r="E6" s="57"/>
      <c r="F6" s="57"/>
    </row>
    <row r="7" spans="1:6" ht="42" customHeight="1" thickBot="1" x14ac:dyDescent="0.25">
      <c r="B7" s="56" t="s">
        <v>148</v>
      </c>
      <c r="C7" s="56"/>
      <c r="D7" s="56"/>
      <c r="E7" s="56"/>
      <c r="F7" s="56"/>
    </row>
    <row r="8" spans="1:6" x14ac:dyDescent="0.2">
      <c r="A8" s="55" t="s">
        <v>18</v>
      </c>
      <c r="F8" s="54" t="s">
        <v>147</v>
      </c>
    </row>
    <row r="9" spans="1:6" ht="0.75" customHeight="1" x14ac:dyDescent="0.2">
      <c r="A9" s="53"/>
      <c r="B9" s="50" t="s">
        <v>146</v>
      </c>
      <c r="C9" s="51" t="s">
        <v>18</v>
      </c>
      <c r="D9" s="51"/>
      <c r="E9" s="51"/>
      <c r="F9" s="51"/>
    </row>
    <row r="10" spans="1:6" ht="42.75" customHeight="1" x14ac:dyDescent="0.2">
      <c r="A10" s="52" t="s">
        <v>143</v>
      </c>
      <c r="B10" s="50" t="s">
        <v>145</v>
      </c>
      <c r="C10" s="51"/>
      <c r="D10" s="50">
        <v>2025</v>
      </c>
      <c r="E10" s="50">
        <v>2026</v>
      </c>
      <c r="F10" s="50">
        <v>2027</v>
      </c>
    </row>
    <row r="11" spans="1:6" ht="24" customHeight="1" x14ac:dyDescent="0.2">
      <c r="A11" s="45" t="s">
        <v>141</v>
      </c>
      <c r="B11" s="49" t="s">
        <v>144</v>
      </c>
      <c r="C11" s="48" t="s">
        <v>143</v>
      </c>
      <c r="D11" s="47">
        <f>D12+D50</f>
        <v>9155776.2400000002</v>
      </c>
      <c r="E11" s="47">
        <f>E12+E50</f>
        <v>8649426.1500000004</v>
      </c>
      <c r="F11" s="47">
        <f>F12+F50</f>
        <v>9132604.2699999996</v>
      </c>
    </row>
    <row r="12" spans="1:6" ht="14.25" customHeight="1" x14ac:dyDescent="0.2">
      <c r="A12" s="45" t="s">
        <v>139</v>
      </c>
      <c r="B12" s="46" t="s">
        <v>142</v>
      </c>
      <c r="C12" s="45" t="s">
        <v>141</v>
      </c>
      <c r="D12" s="44">
        <f>D13+D17+D27+D35+D46</f>
        <v>3029000</v>
      </c>
      <c r="E12" s="44">
        <f>E13+E17+E27+E35+E46</f>
        <v>3128000</v>
      </c>
      <c r="F12" s="44">
        <f>F13+F17+F27+F35+F46</f>
        <v>3536000</v>
      </c>
    </row>
    <row r="13" spans="1:6" ht="12.75" customHeight="1" x14ac:dyDescent="0.2">
      <c r="A13" s="45" t="s">
        <v>137</v>
      </c>
      <c r="B13" s="46" t="s">
        <v>140</v>
      </c>
      <c r="C13" s="45" t="s">
        <v>139</v>
      </c>
      <c r="D13" s="44">
        <f>D14</f>
        <v>648000</v>
      </c>
      <c r="E13" s="44">
        <f>E14</f>
        <v>693000</v>
      </c>
      <c r="F13" s="44">
        <f>F14</f>
        <v>738000</v>
      </c>
    </row>
    <row r="14" spans="1:6" ht="50.25" customHeight="1" x14ac:dyDescent="0.2">
      <c r="A14" s="45" t="s">
        <v>135</v>
      </c>
      <c r="B14" s="46" t="s">
        <v>138</v>
      </c>
      <c r="C14" s="45" t="s">
        <v>137</v>
      </c>
      <c r="D14" s="44">
        <f>D15</f>
        <v>648000</v>
      </c>
      <c r="E14" s="44">
        <f>E15</f>
        <v>693000</v>
      </c>
      <c r="F14" s="44">
        <f>F15</f>
        <v>738000</v>
      </c>
    </row>
    <row r="15" spans="1:6" ht="62.25" customHeight="1" x14ac:dyDescent="0.2">
      <c r="A15" s="32" t="s">
        <v>135</v>
      </c>
      <c r="B15" s="46" t="s">
        <v>136</v>
      </c>
      <c r="C15" s="45" t="s">
        <v>135</v>
      </c>
      <c r="D15" s="44">
        <f>D16</f>
        <v>648000</v>
      </c>
      <c r="E15" s="44">
        <f>E16</f>
        <v>693000</v>
      </c>
      <c r="F15" s="44">
        <f>F16</f>
        <v>738000</v>
      </c>
    </row>
    <row r="16" spans="1:6" s="29" customFormat="1" ht="66" customHeight="1" x14ac:dyDescent="0.2">
      <c r="A16" s="32" t="s">
        <v>134</v>
      </c>
      <c r="B16" s="33" t="s">
        <v>133</v>
      </c>
      <c r="C16" s="32" t="s">
        <v>132</v>
      </c>
      <c r="D16" s="31">
        <v>648000</v>
      </c>
      <c r="E16" s="31">
        <v>693000</v>
      </c>
      <c r="F16" s="31">
        <v>738000</v>
      </c>
    </row>
    <row r="17" spans="1:6" s="29" customFormat="1" ht="25.5" customHeight="1" x14ac:dyDescent="0.2">
      <c r="A17" s="32" t="s">
        <v>128</v>
      </c>
      <c r="B17" s="34" t="s">
        <v>131</v>
      </c>
      <c r="C17" s="32" t="s">
        <v>130</v>
      </c>
      <c r="D17" s="31">
        <f>D18</f>
        <v>1017000</v>
      </c>
      <c r="E17" s="31">
        <f>E18</f>
        <v>1063000</v>
      </c>
      <c r="F17" s="31">
        <f>F18</f>
        <v>1408000</v>
      </c>
    </row>
    <row r="18" spans="1:6" s="29" customFormat="1" ht="38.25" customHeight="1" x14ac:dyDescent="0.2">
      <c r="A18" s="32" t="s">
        <v>126</v>
      </c>
      <c r="B18" s="34" t="s">
        <v>129</v>
      </c>
      <c r="C18" s="32" t="s">
        <v>128</v>
      </c>
      <c r="D18" s="31">
        <f>D19+D21+D23+D25</f>
        <v>1017000</v>
      </c>
      <c r="E18" s="31">
        <f>E19+E21+E23+E25</f>
        <v>1063000</v>
      </c>
      <c r="F18" s="31">
        <f>F19+F21+F23+F25</f>
        <v>1408000</v>
      </c>
    </row>
    <row r="19" spans="1:6" s="29" customFormat="1" ht="59.25" customHeight="1" x14ac:dyDescent="0.2">
      <c r="A19" s="32" t="s">
        <v>124</v>
      </c>
      <c r="B19" s="33" t="s">
        <v>127</v>
      </c>
      <c r="C19" s="32" t="s">
        <v>126</v>
      </c>
      <c r="D19" s="31">
        <f>D20</f>
        <v>532000</v>
      </c>
      <c r="E19" s="31">
        <f>E20</f>
        <v>556000</v>
      </c>
      <c r="F19" s="31">
        <f>F20</f>
        <v>736000</v>
      </c>
    </row>
    <row r="20" spans="1:6" s="29" customFormat="1" ht="70.5" customHeight="1" x14ac:dyDescent="0.2">
      <c r="A20" s="32" t="s">
        <v>122</v>
      </c>
      <c r="B20" s="33" t="s">
        <v>125</v>
      </c>
      <c r="C20" s="32" t="s">
        <v>124</v>
      </c>
      <c r="D20" s="31">
        <v>532000</v>
      </c>
      <c r="E20" s="31">
        <v>556000</v>
      </c>
      <c r="F20" s="31">
        <v>736000</v>
      </c>
    </row>
    <row r="21" spans="1:6" s="29" customFormat="1" ht="56.25" customHeight="1" x14ac:dyDescent="0.2">
      <c r="A21" s="32" t="s">
        <v>120</v>
      </c>
      <c r="B21" s="33" t="s">
        <v>123</v>
      </c>
      <c r="C21" s="32" t="s">
        <v>122</v>
      </c>
      <c r="D21" s="31">
        <f>D22</f>
        <v>2000</v>
      </c>
      <c r="E21" s="31">
        <f>E22</f>
        <v>3000</v>
      </c>
      <c r="F21" s="31">
        <f>F22</f>
        <v>3000</v>
      </c>
    </row>
    <row r="22" spans="1:6" s="29" customFormat="1" ht="73.5" customHeight="1" x14ac:dyDescent="0.2">
      <c r="A22" s="32" t="s">
        <v>118</v>
      </c>
      <c r="B22" s="33" t="s">
        <v>121</v>
      </c>
      <c r="C22" s="32" t="s">
        <v>120</v>
      </c>
      <c r="D22" s="31">
        <v>2000</v>
      </c>
      <c r="E22" s="31">
        <v>3000</v>
      </c>
      <c r="F22" s="31">
        <v>3000</v>
      </c>
    </row>
    <row r="23" spans="1:6" s="29" customFormat="1" ht="54" customHeight="1" x14ac:dyDescent="0.2">
      <c r="A23" s="32" t="s">
        <v>116</v>
      </c>
      <c r="B23" s="33" t="s">
        <v>119</v>
      </c>
      <c r="C23" s="32" t="s">
        <v>118</v>
      </c>
      <c r="D23" s="31">
        <f>D24</f>
        <v>537000</v>
      </c>
      <c r="E23" s="31">
        <f>E24</f>
        <v>559000</v>
      </c>
      <c r="F23" s="31">
        <f>F24</f>
        <v>739000</v>
      </c>
    </row>
    <row r="24" spans="1:6" s="29" customFormat="1" ht="73.5" customHeight="1" x14ac:dyDescent="0.2">
      <c r="A24" s="32" t="s">
        <v>114</v>
      </c>
      <c r="B24" s="33" t="s">
        <v>117</v>
      </c>
      <c r="C24" s="32" t="s">
        <v>116</v>
      </c>
      <c r="D24" s="31">
        <v>537000</v>
      </c>
      <c r="E24" s="31">
        <v>559000</v>
      </c>
      <c r="F24" s="31">
        <v>739000</v>
      </c>
    </row>
    <row r="25" spans="1:6" s="29" customFormat="1" ht="57" customHeight="1" x14ac:dyDescent="0.2">
      <c r="A25" s="32" t="s">
        <v>112</v>
      </c>
      <c r="B25" s="33" t="s">
        <v>115</v>
      </c>
      <c r="C25" s="32" t="s">
        <v>114</v>
      </c>
      <c r="D25" s="31">
        <f>D26</f>
        <v>-54000</v>
      </c>
      <c r="E25" s="31">
        <v>-55000</v>
      </c>
      <c r="F25" s="31">
        <v>-70000</v>
      </c>
    </row>
    <row r="26" spans="1:6" s="29" customFormat="1" ht="70.5" customHeight="1" x14ac:dyDescent="0.2">
      <c r="A26" s="32" t="s">
        <v>110</v>
      </c>
      <c r="B26" s="33" t="s">
        <v>113</v>
      </c>
      <c r="C26" s="32" t="s">
        <v>112</v>
      </c>
      <c r="D26" s="31">
        <v>-54000</v>
      </c>
      <c r="E26" s="31">
        <v>-54000</v>
      </c>
      <c r="F26" s="31">
        <v>-69000</v>
      </c>
    </row>
    <row r="27" spans="1:6" s="29" customFormat="1" ht="15.75" customHeight="1" x14ac:dyDescent="0.2">
      <c r="A27" s="32" t="s">
        <v>107</v>
      </c>
      <c r="B27" s="34" t="s">
        <v>111</v>
      </c>
      <c r="C27" s="32" t="s">
        <v>110</v>
      </c>
      <c r="D27" s="31">
        <f>D28+D32</f>
        <v>235000</v>
      </c>
      <c r="E27" s="31">
        <f>E28+E32</f>
        <v>237000</v>
      </c>
      <c r="F27" s="31">
        <f>F28+F32</f>
        <v>237000</v>
      </c>
    </row>
    <row r="28" spans="1:6" s="29" customFormat="1" ht="22.5" customHeight="1" x14ac:dyDescent="0.2">
      <c r="A28" s="32" t="s">
        <v>109</v>
      </c>
      <c r="B28" s="34" t="s">
        <v>108</v>
      </c>
      <c r="C28" s="32" t="s">
        <v>107</v>
      </c>
      <c r="D28" s="31">
        <f>D29</f>
        <v>120000</v>
      </c>
      <c r="E28" s="31">
        <f>E29</f>
        <v>122000</v>
      </c>
      <c r="F28" s="31">
        <f>F29</f>
        <v>122000</v>
      </c>
    </row>
    <row r="29" spans="1:6" s="29" customFormat="1" ht="30.75" customHeight="1" x14ac:dyDescent="0.2">
      <c r="A29" s="32"/>
      <c r="B29" s="33" t="s">
        <v>106</v>
      </c>
      <c r="C29" s="43" t="s">
        <v>104</v>
      </c>
      <c r="D29" s="31">
        <f>D30</f>
        <v>120000</v>
      </c>
      <c r="E29" s="31">
        <f>E30</f>
        <v>122000</v>
      </c>
      <c r="F29" s="31">
        <f>F30</f>
        <v>122000</v>
      </c>
    </row>
    <row r="30" spans="1:6" s="29" customFormat="1" ht="29.25" customHeight="1" x14ac:dyDescent="0.2">
      <c r="A30" s="32"/>
      <c r="B30" s="33" t="s">
        <v>105</v>
      </c>
      <c r="C30" s="37" t="s">
        <v>104</v>
      </c>
      <c r="D30" s="31">
        <f>D31</f>
        <v>120000</v>
      </c>
      <c r="E30" s="31">
        <f>E31</f>
        <v>122000</v>
      </c>
      <c r="F30" s="31">
        <f>F31</f>
        <v>122000</v>
      </c>
    </row>
    <row r="31" spans="1:6" s="29" customFormat="1" ht="63" customHeight="1" x14ac:dyDescent="0.2">
      <c r="A31" s="32"/>
      <c r="B31" s="33" t="s">
        <v>103</v>
      </c>
      <c r="C31" s="37" t="s">
        <v>102</v>
      </c>
      <c r="D31" s="31">
        <v>120000</v>
      </c>
      <c r="E31" s="31">
        <v>122000</v>
      </c>
      <c r="F31" s="31">
        <v>122000</v>
      </c>
    </row>
    <row r="32" spans="1:6" s="29" customFormat="1" ht="13.5" customHeight="1" x14ac:dyDescent="0.2">
      <c r="A32" s="32" t="s">
        <v>98</v>
      </c>
      <c r="B32" s="34" t="s">
        <v>101</v>
      </c>
      <c r="C32" s="32" t="s">
        <v>98</v>
      </c>
      <c r="D32" s="31">
        <f>D33</f>
        <v>115000</v>
      </c>
      <c r="E32" s="31">
        <f>E33</f>
        <v>115000</v>
      </c>
      <c r="F32" s="31">
        <f>F33</f>
        <v>115000</v>
      </c>
    </row>
    <row r="33" spans="1:6" s="29" customFormat="1" ht="26.25" customHeight="1" x14ac:dyDescent="0.2">
      <c r="A33" s="32" t="s">
        <v>100</v>
      </c>
      <c r="B33" s="34" t="s">
        <v>99</v>
      </c>
      <c r="C33" s="32" t="s">
        <v>98</v>
      </c>
      <c r="D33" s="31">
        <f>D34</f>
        <v>115000</v>
      </c>
      <c r="E33" s="31">
        <f>E34</f>
        <v>115000</v>
      </c>
      <c r="F33" s="31">
        <f>F34</f>
        <v>115000</v>
      </c>
    </row>
    <row r="34" spans="1:6" s="29" customFormat="1" ht="28.5" customHeight="1" x14ac:dyDescent="0.2">
      <c r="A34" s="32" t="s">
        <v>94</v>
      </c>
      <c r="B34" s="33" t="s">
        <v>97</v>
      </c>
      <c r="C34" s="32" t="s">
        <v>96</v>
      </c>
      <c r="D34" s="31">
        <v>115000</v>
      </c>
      <c r="E34" s="31">
        <v>115000</v>
      </c>
      <c r="F34" s="31">
        <v>115000</v>
      </c>
    </row>
    <row r="35" spans="1:6" s="29" customFormat="1" ht="12" customHeight="1" x14ac:dyDescent="0.2">
      <c r="A35" s="32" t="s">
        <v>92</v>
      </c>
      <c r="B35" s="34" t="s">
        <v>95</v>
      </c>
      <c r="C35" s="32" t="s">
        <v>94</v>
      </c>
      <c r="D35" s="31">
        <f>D36+D39</f>
        <v>729000</v>
      </c>
      <c r="E35" s="31">
        <f>E36+E39</f>
        <v>735000</v>
      </c>
      <c r="F35" s="31">
        <f>F36+F39</f>
        <v>753000</v>
      </c>
    </row>
    <row r="36" spans="1:6" s="29" customFormat="1" ht="20.25" customHeight="1" x14ac:dyDescent="0.2">
      <c r="A36" s="32" t="s">
        <v>89</v>
      </c>
      <c r="B36" s="34" t="s">
        <v>93</v>
      </c>
      <c r="C36" s="32" t="s">
        <v>92</v>
      </c>
      <c r="D36" s="31">
        <f>D37</f>
        <v>16000</v>
      </c>
      <c r="E36" s="31">
        <f>E37</f>
        <v>16000</v>
      </c>
      <c r="F36" s="31">
        <f>F37</f>
        <v>18000</v>
      </c>
    </row>
    <row r="37" spans="1:6" s="29" customFormat="1" ht="35.25" customHeight="1" x14ac:dyDescent="0.2">
      <c r="A37" s="32" t="s">
        <v>91</v>
      </c>
      <c r="B37" s="34" t="s">
        <v>90</v>
      </c>
      <c r="C37" s="32" t="s">
        <v>89</v>
      </c>
      <c r="D37" s="31">
        <f>D38</f>
        <v>16000</v>
      </c>
      <c r="E37" s="31">
        <f>E38</f>
        <v>16000</v>
      </c>
      <c r="F37" s="31">
        <f>F38</f>
        <v>18000</v>
      </c>
    </row>
    <row r="38" spans="1:6" s="29" customFormat="1" ht="49.5" customHeight="1" x14ac:dyDescent="0.2">
      <c r="A38" s="32" t="s">
        <v>85</v>
      </c>
      <c r="B38" s="33" t="s">
        <v>88</v>
      </c>
      <c r="C38" s="32" t="s">
        <v>87</v>
      </c>
      <c r="D38" s="31">
        <v>16000</v>
      </c>
      <c r="E38" s="31">
        <v>16000</v>
      </c>
      <c r="F38" s="31">
        <v>18000</v>
      </c>
    </row>
    <row r="39" spans="1:6" s="29" customFormat="1" ht="12.75" customHeight="1" x14ac:dyDescent="0.2">
      <c r="A39" s="32"/>
      <c r="B39" s="34" t="s">
        <v>86</v>
      </c>
      <c r="C39" s="32" t="s">
        <v>85</v>
      </c>
      <c r="D39" s="31">
        <f>D40+D43</f>
        <v>713000</v>
      </c>
      <c r="E39" s="31">
        <f>E40+E43</f>
        <v>719000</v>
      </c>
      <c r="F39" s="31">
        <f>F40+F43</f>
        <v>735000</v>
      </c>
    </row>
    <row r="40" spans="1:6" s="29" customFormat="1" ht="25.5" customHeight="1" x14ac:dyDescent="0.2">
      <c r="A40" s="32"/>
      <c r="B40" s="34" t="s">
        <v>84</v>
      </c>
      <c r="C40" s="32" t="s">
        <v>83</v>
      </c>
      <c r="D40" s="31">
        <f>D41</f>
        <v>73000</v>
      </c>
      <c r="E40" s="31">
        <f>E41</f>
        <v>73000</v>
      </c>
      <c r="F40" s="31">
        <f>F41</f>
        <v>83000</v>
      </c>
    </row>
    <row r="41" spans="1:6" s="29" customFormat="1" ht="51.75" customHeight="1" x14ac:dyDescent="0.2">
      <c r="A41" s="32"/>
      <c r="B41" s="34" t="s">
        <v>82</v>
      </c>
      <c r="C41" s="32" t="s">
        <v>81</v>
      </c>
      <c r="D41" s="31">
        <f>D42</f>
        <v>73000</v>
      </c>
      <c r="E41" s="31">
        <f>E42</f>
        <v>73000</v>
      </c>
      <c r="F41" s="31">
        <f>F42</f>
        <v>83000</v>
      </c>
    </row>
    <row r="42" spans="1:6" s="29" customFormat="1" ht="44.25" customHeight="1" x14ac:dyDescent="0.2">
      <c r="A42" s="32" t="s">
        <v>77</v>
      </c>
      <c r="B42" s="33" t="s">
        <v>80</v>
      </c>
      <c r="C42" s="32" t="s">
        <v>79</v>
      </c>
      <c r="D42" s="31">
        <v>73000</v>
      </c>
      <c r="E42" s="31">
        <v>73000</v>
      </c>
      <c r="F42" s="31">
        <v>83000</v>
      </c>
    </row>
    <row r="43" spans="1:6" s="29" customFormat="1" ht="19.5" customHeight="1" x14ac:dyDescent="0.2">
      <c r="A43" s="32" t="s">
        <v>75</v>
      </c>
      <c r="B43" s="34" t="s">
        <v>78</v>
      </c>
      <c r="C43" s="32" t="s">
        <v>77</v>
      </c>
      <c r="D43" s="31">
        <f>D44</f>
        <v>640000</v>
      </c>
      <c r="E43" s="31">
        <f>E44</f>
        <v>646000</v>
      </c>
      <c r="F43" s="31">
        <f>F44</f>
        <v>652000</v>
      </c>
    </row>
    <row r="44" spans="1:6" s="29" customFormat="1" ht="35.25" customHeight="1" x14ac:dyDescent="0.2">
      <c r="A44" s="32" t="s">
        <v>73</v>
      </c>
      <c r="B44" s="34" t="s">
        <v>76</v>
      </c>
      <c r="C44" s="32" t="s">
        <v>75</v>
      </c>
      <c r="D44" s="31">
        <f>D45</f>
        <v>640000</v>
      </c>
      <c r="E44" s="31">
        <f>E45</f>
        <v>646000</v>
      </c>
      <c r="F44" s="31">
        <f>F45</f>
        <v>652000</v>
      </c>
    </row>
    <row r="45" spans="1:6" s="29" customFormat="1" ht="48" customHeight="1" x14ac:dyDescent="0.2">
      <c r="A45" s="32"/>
      <c r="B45" s="33" t="s">
        <v>74</v>
      </c>
      <c r="C45" s="32" t="s">
        <v>73</v>
      </c>
      <c r="D45" s="31">
        <v>640000</v>
      </c>
      <c r="E45" s="31">
        <v>646000</v>
      </c>
      <c r="F45" s="31">
        <v>652000</v>
      </c>
    </row>
    <row r="46" spans="1:6" s="29" customFormat="1" ht="22.5" customHeight="1" x14ac:dyDescent="0.2">
      <c r="A46" s="32"/>
      <c r="B46" s="42" t="s">
        <v>72</v>
      </c>
      <c r="C46" s="40" t="s">
        <v>71</v>
      </c>
      <c r="D46" s="39">
        <f>D47</f>
        <v>400000</v>
      </c>
      <c r="E46" s="39">
        <f>E47</f>
        <v>400000</v>
      </c>
      <c r="F46" s="39">
        <f>F47</f>
        <v>400000</v>
      </c>
    </row>
    <row r="47" spans="1:6" s="29" customFormat="1" ht="56.25" customHeight="1" x14ac:dyDescent="0.2">
      <c r="A47" s="32"/>
      <c r="B47" s="41" t="s">
        <v>70</v>
      </c>
      <c r="C47" s="40" t="s">
        <v>69</v>
      </c>
      <c r="D47" s="39">
        <f>D48</f>
        <v>400000</v>
      </c>
      <c r="E47" s="39">
        <f>E48</f>
        <v>400000</v>
      </c>
      <c r="F47" s="39">
        <f>F48</f>
        <v>400000</v>
      </c>
    </row>
    <row r="48" spans="1:6" s="29" customFormat="1" ht="48.75" customHeight="1" x14ac:dyDescent="0.2">
      <c r="A48" s="32"/>
      <c r="B48" s="38" t="s">
        <v>68</v>
      </c>
      <c r="C48" s="37" t="s">
        <v>67</v>
      </c>
      <c r="D48" s="31">
        <f>D49</f>
        <v>400000</v>
      </c>
      <c r="E48" s="31">
        <f>E49</f>
        <v>400000</v>
      </c>
      <c r="F48" s="31">
        <f>F49</f>
        <v>400000</v>
      </c>
    </row>
    <row r="49" spans="1:6" s="29" customFormat="1" ht="53.25" customHeight="1" x14ac:dyDescent="0.2">
      <c r="A49" s="32" t="s">
        <v>63</v>
      </c>
      <c r="B49" s="38" t="s">
        <v>66</v>
      </c>
      <c r="C49" s="37" t="s">
        <v>65</v>
      </c>
      <c r="D49" s="31">
        <v>400000</v>
      </c>
      <c r="E49" s="31">
        <v>400000</v>
      </c>
      <c r="F49" s="31">
        <v>400000</v>
      </c>
    </row>
    <row r="50" spans="1:6" s="29" customFormat="1" ht="24.75" customHeight="1" x14ac:dyDescent="0.2">
      <c r="A50" s="32" t="s">
        <v>61</v>
      </c>
      <c r="B50" s="34" t="s">
        <v>64</v>
      </c>
      <c r="C50" s="32" t="s">
        <v>63</v>
      </c>
      <c r="D50" s="31">
        <f>D51</f>
        <v>6126776.2400000002</v>
      </c>
      <c r="E50" s="31">
        <f>E51</f>
        <v>5521426.1500000004</v>
      </c>
      <c r="F50" s="31">
        <f>F51</f>
        <v>5596604.2699999996</v>
      </c>
    </row>
    <row r="51" spans="1:6" s="29" customFormat="1" ht="33.75" customHeight="1" x14ac:dyDescent="0.2">
      <c r="A51" s="32" t="s">
        <v>58</v>
      </c>
      <c r="B51" s="34" t="s">
        <v>62</v>
      </c>
      <c r="C51" s="32" t="s">
        <v>61</v>
      </c>
      <c r="D51" s="31">
        <f>D52+D57+D60</f>
        <v>6126776.2400000002</v>
      </c>
      <c r="E51" s="36">
        <f>E52+E57+E60</f>
        <v>5521426.1500000004</v>
      </c>
      <c r="F51" s="31">
        <f>F52+F57+F60</f>
        <v>5596604.2699999996</v>
      </c>
    </row>
    <row r="52" spans="1:6" s="29" customFormat="1" ht="24.75" customHeight="1" x14ac:dyDescent="0.2">
      <c r="A52" s="32" t="s">
        <v>60</v>
      </c>
      <c r="B52" s="34" t="s">
        <v>59</v>
      </c>
      <c r="C52" s="32" t="s">
        <v>58</v>
      </c>
      <c r="D52" s="31">
        <f>D53+D55</f>
        <v>5256000</v>
      </c>
      <c r="E52" s="31">
        <f>E53+E55</f>
        <v>5329000</v>
      </c>
      <c r="F52" s="31">
        <f>F53+F55</f>
        <v>5397000</v>
      </c>
    </row>
    <row r="53" spans="1:6" s="29" customFormat="1" ht="25.5" customHeight="1" x14ac:dyDescent="0.2">
      <c r="A53" s="32" t="s">
        <v>57</v>
      </c>
      <c r="B53" s="34" t="s">
        <v>56</v>
      </c>
      <c r="C53" s="32" t="s">
        <v>55</v>
      </c>
      <c r="D53" s="31">
        <f>D54</f>
        <v>5183000</v>
      </c>
      <c r="E53" s="31">
        <f>E54</f>
        <v>5257000</v>
      </c>
      <c r="F53" s="31">
        <f>F54</f>
        <v>5335000</v>
      </c>
    </row>
    <row r="54" spans="1:6" s="29" customFormat="1" ht="25.5" customHeight="1" x14ac:dyDescent="0.2">
      <c r="A54" s="32"/>
      <c r="B54" s="33" t="s">
        <v>54</v>
      </c>
      <c r="C54" s="35" t="s">
        <v>53</v>
      </c>
      <c r="D54" s="31">
        <v>5183000</v>
      </c>
      <c r="E54" s="31">
        <v>5257000</v>
      </c>
      <c r="F54" s="31">
        <v>5335000</v>
      </c>
    </row>
    <row r="55" spans="1:6" s="29" customFormat="1" ht="32.25" customHeight="1" x14ac:dyDescent="0.2">
      <c r="A55" s="32" t="s">
        <v>49</v>
      </c>
      <c r="B55" s="34" t="s">
        <v>52</v>
      </c>
      <c r="C55" s="35" t="s">
        <v>51</v>
      </c>
      <c r="D55" s="31">
        <f>D56</f>
        <v>73000</v>
      </c>
      <c r="E55" s="31">
        <f>E56</f>
        <v>72000</v>
      </c>
      <c r="F55" s="31">
        <f>F56</f>
        <v>62000</v>
      </c>
    </row>
    <row r="56" spans="1:6" s="29" customFormat="1" ht="30" customHeight="1" x14ac:dyDescent="0.2">
      <c r="A56" s="32" t="s">
        <v>46</v>
      </c>
      <c r="B56" s="33" t="s">
        <v>50</v>
      </c>
      <c r="C56" s="35" t="s">
        <v>49</v>
      </c>
      <c r="D56" s="31">
        <v>73000</v>
      </c>
      <c r="E56" s="31">
        <v>72000</v>
      </c>
      <c r="F56" s="31">
        <v>62000</v>
      </c>
    </row>
    <row r="57" spans="1:6" s="29" customFormat="1" ht="24" customHeight="1" x14ac:dyDescent="0.2">
      <c r="A57" s="32" t="s">
        <v>48</v>
      </c>
      <c r="B57" s="34" t="s">
        <v>47</v>
      </c>
      <c r="C57" s="32" t="s">
        <v>46</v>
      </c>
      <c r="D57" s="31">
        <f>D58</f>
        <v>175076.24</v>
      </c>
      <c r="E57" s="31">
        <f>E58</f>
        <v>192426.15</v>
      </c>
      <c r="F57" s="31">
        <f>F58</f>
        <v>199604.27</v>
      </c>
    </row>
    <row r="58" spans="1:6" s="29" customFormat="1" ht="39.75" customHeight="1" x14ac:dyDescent="0.2">
      <c r="A58" s="32" t="s">
        <v>45</v>
      </c>
      <c r="B58" s="34" t="s">
        <v>44</v>
      </c>
      <c r="C58" s="32" t="s">
        <v>43</v>
      </c>
      <c r="D58" s="31">
        <f>D59</f>
        <v>175076.24</v>
      </c>
      <c r="E58" s="31">
        <v>192426.15</v>
      </c>
      <c r="F58" s="31">
        <v>199604.27</v>
      </c>
    </row>
    <row r="59" spans="1:6" s="29" customFormat="1" ht="42" customHeight="1" x14ac:dyDescent="0.2">
      <c r="A59" s="32"/>
      <c r="B59" s="33" t="s">
        <v>42</v>
      </c>
      <c r="C59" s="32" t="s">
        <v>41</v>
      </c>
      <c r="D59" s="31">
        <v>175076.24</v>
      </c>
      <c r="E59" s="31">
        <v>192426.15</v>
      </c>
      <c r="F59" s="31">
        <v>199604.27</v>
      </c>
    </row>
    <row r="60" spans="1:6" s="29" customFormat="1" ht="26.25" customHeight="1" x14ac:dyDescent="0.2">
      <c r="A60" s="32"/>
      <c r="B60" s="33" t="s">
        <v>40</v>
      </c>
      <c r="C60" s="32" t="s">
        <v>39</v>
      </c>
      <c r="D60" s="31">
        <f>D61</f>
        <v>695700</v>
      </c>
      <c r="E60" s="31">
        <f>E61</f>
        <v>0</v>
      </c>
      <c r="F60" s="31">
        <f>F61</f>
        <v>0</v>
      </c>
    </row>
    <row r="61" spans="1:6" s="29" customFormat="1" ht="30" customHeight="1" x14ac:dyDescent="0.2">
      <c r="A61" s="32"/>
      <c r="B61" s="33" t="s">
        <v>38</v>
      </c>
      <c r="C61" s="32" t="s">
        <v>37</v>
      </c>
      <c r="D61" s="31">
        <f>D62</f>
        <v>695700</v>
      </c>
      <c r="E61" s="31">
        <f>E62</f>
        <v>0</v>
      </c>
      <c r="F61" s="31">
        <f>F62</f>
        <v>0</v>
      </c>
    </row>
    <row r="62" spans="1:6" s="29" customFormat="1" ht="22.5" x14ac:dyDescent="0.2">
      <c r="B62" s="33" t="s">
        <v>36</v>
      </c>
      <c r="C62" s="32" t="s">
        <v>35</v>
      </c>
      <c r="D62" s="31">
        <v>695700</v>
      </c>
      <c r="E62" s="31">
        <v>0</v>
      </c>
      <c r="F62" s="31">
        <v>0</v>
      </c>
    </row>
    <row r="63" spans="1:6" s="29" customFormat="1" x14ac:dyDescent="0.2">
      <c r="C63" s="30"/>
    </row>
    <row r="64" spans="1:6" x14ac:dyDescent="0.2">
      <c r="B64" s="29"/>
      <c r="C64" s="29"/>
      <c r="D64" s="29"/>
      <c r="E64" s="29"/>
      <c r="F64" s="29"/>
    </row>
  </sheetData>
  <mergeCells count="8">
    <mergeCell ref="E1:F1"/>
    <mergeCell ref="D9:F9"/>
    <mergeCell ref="A8:A9"/>
    <mergeCell ref="C9:C10"/>
    <mergeCell ref="E2:F2"/>
    <mergeCell ref="E4:F4"/>
    <mergeCell ref="E3:F3"/>
    <mergeCell ref="B7:F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F1" workbookViewId="0">
      <selection activeCell="F1" sqref="F1"/>
    </sheetView>
  </sheetViews>
  <sheetFormatPr defaultRowHeight="12.75" x14ac:dyDescent="0.2"/>
  <cols>
    <col min="1" max="1" width="0.140625" style="121" hidden="1" customWidth="1"/>
    <col min="2" max="4" width="10.28515625" style="121" hidden="1" customWidth="1"/>
    <col min="5" max="5" width="3.140625" style="121" hidden="1" customWidth="1"/>
    <col min="6" max="8" width="9.140625" style="127"/>
    <col min="9" max="9" width="30.85546875" style="127" customWidth="1"/>
    <col min="10" max="11" width="5.5703125" style="128" customWidth="1"/>
    <col min="12" max="12" width="0.28515625" style="128" hidden="1" customWidth="1"/>
    <col min="13" max="13" width="5.140625" style="128" hidden="1" customWidth="1"/>
    <col min="14" max="14" width="12.5703125" style="128" customWidth="1"/>
    <col min="15" max="15" width="11.85546875" style="128" customWidth="1"/>
    <col min="16" max="16" width="11.7109375" style="128" customWidth="1"/>
  </cols>
  <sheetData>
    <row r="1" spans="1:20" x14ac:dyDescent="0.2">
      <c r="A1" s="60"/>
      <c r="B1" s="60"/>
      <c r="C1" s="60"/>
      <c r="D1" s="60"/>
      <c r="E1" s="60"/>
      <c r="F1" s="61"/>
      <c r="G1" s="61"/>
      <c r="H1" s="61"/>
      <c r="I1" s="61"/>
      <c r="J1" s="62"/>
      <c r="K1" s="62"/>
      <c r="L1" s="63"/>
      <c r="M1" s="63"/>
      <c r="N1" s="64" t="s">
        <v>153</v>
      </c>
      <c r="O1" s="64"/>
      <c r="P1" s="64"/>
    </row>
    <row r="2" spans="1:20" x14ac:dyDescent="0.2">
      <c r="A2" s="60"/>
      <c r="B2" s="60"/>
      <c r="C2" s="60"/>
      <c r="D2" s="60"/>
      <c r="E2" s="60"/>
      <c r="F2" s="61"/>
      <c r="G2" s="61"/>
      <c r="H2" s="61"/>
      <c r="I2" s="61"/>
      <c r="J2" s="62"/>
      <c r="K2" s="62"/>
      <c r="L2" s="63"/>
      <c r="M2" s="63"/>
      <c r="N2" s="64" t="s">
        <v>154</v>
      </c>
      <c r="O2" s="64"/>
      <c r="P2" s="64"/>
    </row>
    <row r="3" spans="1:20" x14ac:dyDescent="0.2">
      <c r="A3" s="60"/>
      <c r="B3" s="60"/>
      <c r="C3" s="60"/>
      <c r="D3" s="60"/>
      <c r="E3" s="60"/>
      <c r="F3" s="61"/>
      <c r="G3" s="61"/>
      <c r="H3" s="61"/>
      <c r="I3" s="61"/>
      <c r="J3" s="62"/>
      <c r="K3" s="62"/>
      <c r="L3" s="63"/>
      <c r="M3" s="63"/>
      <c r="N3" s="64" t="s">
        <v>155</v>
      </c>
      <c r="O3" s="64"/>
      <c r="P3" s="64"/>
    </row>
    <row r="4" spans="1:20" x14ac:dyDescent="0.2">
      <c r="A4" s="60"/>
      <c r="B4" s="60"/>
      <c r="C4" s="60"/>
      <c r="D4" s="60"/>
      <c r="E4" s="60"/>
      <c r="F4" s="61"/>
      <c r="G4" s="61"/>
      <c r="H4" s="61"/>
      <c r="I4" s="65"/>
      <c r="J4" s="62"/>
      <c r="K4" s="62"/>
      <c r="L4" s="63"/>
      <c r="M4" s="63"/>
      <c r="N4" s="64" t="s">
        <v>156</v>
      </c>
      <c r="O4" s="64"/>
      <c r="P4" s="64"/>
    </row>
    <row r="5" spans="1:20" x14ac:dyDescent="0.2">
      <c r="A5" s="60"/>
      <c r="B5" s="60"/>
      <c r="C5" s="60"/>
      <c r="D5" s="60"/>
      <c r="E5" s="60"/>
      <c r="F5" s="61"/>
      <c r="G5" s="61"/>
      <c r="H5" s="61"/>
      <c r="I5" s="66"/>
      <c r="J5" s="62"/>
      <c r="K5" s="62"/>
      <c r="L5" s="63"/>
      <c r="M5" s="63"/>
      <c r="N5" s="62"/>
      <c r="O5" s="62"/>
      <c r="P5" s="62"/>
    </row>
    <row r="6" spans="1:20" x14ac:dyDescent="0.2">
      <c r="A6" s="67" t="s">
        <v>157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0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69"/>
      <c r="P7" s="70" t="s">
        <v>22</v>
      </c>
    </row>
    <row r="8" spans="1:20" ht="13.5" thickBot="1" x14ac:dyDescent="0.25">
      <c r="A8" s="71"/>
      <c r="B8" s="72" t="s">
        <v>158</v>
      </c>
      <c r="C8" s="71"/>
      <c r="D8" s="71"/>
      <c r="E8" s="71"/>
      <c r="F8" s="73"/>
      <c r="G8" s="73"/>
      <c r="H8" s="73"/>
      <c r="I8" s="73"/>
      <c r="J8" s="74"/>
      <c r="K8" s="74"/>
      <c r="L8" s="74"/>
      <c r="M8" s="74"/>
      <c r="N8" s="69"/>
      <c r="O8" s="69"/>
      <c r="P8" s="69"/>
    </row>
    <row r="9" spans="1:20" ht="51" x14ac:dyDescent="0.2">
      <c r="A9" s="75" t="s">
        <v>159</v>
      </c>
      <c r="B9" s="76"/>
      <c r="C9" s="76"/>
      <c r="D9" s="76"/>
      <c r="E9" s="76"/>
      <c r="F9" s="76"/>
      <c r="G9" s="76"/>
      <c r="H9" s="76"/>
      <c r="I9" s="76"/>
      <c r="J9" s="77" t="s">
        <v>160</v>
      </c>
      <c r="K9" s="77" t="s">
        <v>161</v>
      </c>
      <c r="L9" s="77" t="s">
        <v>162</v>
      </c>
      <c r="M9" s="77" t="s">
        <v>163</v>
      </c>
      <c r="N9" s="77">
        <v>2025</v>
      </c>
      <c r="O9" s="77">
        <v>2026</v>
      </c>
      <c r="P9" s="78">
        <v>2027</v>
      </c>
    </row>
    <row r="10" spans="1:20" x14ac:dyDescent="0.2">
      <c r="A10" s="79"/>
      <c r="B10" s="80"/>
      <c r="C10" s="80"/>
      <c r="D10" s="80"/>
      <c r="E10" s="80"/>
      <c r="F10" s="81" t="s">
        <v>164</v>
      </c>
      <c r="G10" s="81"/>
      <c r="H10" s="81"/>
      <c r="I10" s="81"/>
      <c r="J10" s="82">
        <v>0</v>
      </c>
      <c r="K10" s="83">
        <v>0</v>
      </c>
      <c r="L10" s="84"/>
      <c r="M10" s="84"/>
      <c r="N10" s="85">
        <v>0</v>
      </c>
      <c r="O10" s="84">
        <v>211425</v>
      </c>
      <c r="P10" s="84">
        <v>446650</v>
      </c>
    </row>
    <row r="11" spans="1:20" x14ac:dyDescent="0.2">
      <c r="A11" s="86" t="s">
        <v>165</v>
      </c>
      <c r="B11" s="87"/>
      <c r="C11" s="87"/>
      <c r="D11" s="87"/>
      <c r="E11" s="87"/>
      <c r="F11" s="87"/>
      <c r="G11" s="87"/>
      <c r="H11" s="87"/>
      <c r="I11" s="87"/>
      <c r="J11" s="88">
        <v>1</v>
      </c>
      <c r="K11" s="88">
        <v>0</v>
      </c>
      <c r="L11" s="89">
        <v>0</v>
      </c>
      <c r="M11" s="90">
        <v>0</v>
      </c>
      <c r="N11" s="91">
        <f>N12+N13+N14+N15+N16</f>
        <v>3921005</v>
      </c>
      <c r="O11" s="91">
        <f>O12+O13+O14+O15+O16</f>
        <v>3449872</v>
      </c>
      <c r="P11" s="92">
        <f>P12+P13+P14+P15+P16</f>
        <v>3407647</v>
      </c>
    </row>
    <row r="12" spans="1:20" s="1" customFormat="1" x14ac:dyDescent="0.2">
      <c r="A12" s="93"/>
      <c r="B12" s="94"/>
      <c r="C12" s="95" t="s">
        <v>166</v>
      </c>
      <c r="D12" s="95"/>
      <c r="E12" s="95"/>
      <c r="F12" s="95"/>
      <c r="G12" s="95"/>
      <c r="H12" s="95"/>
      <c r="I12" s="95"/>
      <c r="J12" s="96">
        <v>1</v>
      </c>
      <c r="K12" s="96">
        <v>2</v>
      </c>
      <c r="L12" s="97">
        <v>0</v>
      </c>
      <c r="M12" s="98">
        <v>0</v>
      </c>
      <c r="N12" s="99">
        <v>1016824</v>
      </c>
      <c r="O12" s="99">
        <v>1016824</v>
      </c>
      <c r="P12" s="100">
        <v>1016824</v>
      </c>
      <c r="Q12" s="101"/>
      <c r="R12" s="102"/>
      <c r="S12" s="102"/>
      <c r="T12" s="102"/>
    </row>
    <row r="13" spans="1:20" s="1" customFormat="1" x14ac:dyDescent="0.2">
      <c r="A13" s="93"/>
      <c r="B13" s="94"/>
      <c r="C13" s="103"/>
      <c r="D13" s="103"/>
      <c r="E13" s="95" t="s">
        <v>167</v>
      </c>
      <c r="F13" s="95"/>
      <c r="G13" s="95"/>
      <c r="H13" s="95"/>
      <c r="I13" s="95"/>
      <c r="J13" s="96">
        <v>1</v>
      </c>
      <c r="K13" s="96">
        <v>4</v>
      </c>
      <c r="L13" s="97">
        <v>0</v>
      </c>
      <c r="M13" s="98">
        <v>0</v>
      </c>
      <c r="N13" s="99">
        <v>2839058</v>
      </c>
      <c r="O13" s="99">
        <v>2382925</v>
      </c>
      <c r="P13" s="100">
        <v>2340700</v>
      </c>
    </row>
    <row r="14" spans="1:20" s="1" customFormat="1" x14ac:dyDescent="0.2">
      <c r="A14" s="93"/>
      <c r="B14" s="94"/>
      <c r="C14" s="103"/>
      <c r="D14" s="103"/>
      <c r="E14" s="103"/>
      <c r="F14" s="95" t="s">
        <v>168</v>
      </c>
      <c r="G14" s="95"/>
      <c r="H14" s="95"/>
      <c r="I14" s="95"/>
      <c r="J14" s="96">
        <v>1</v>
      </c>
      <c r="K14" s="96">
        <v>6</v>
      </c>
      <c r="L14" s="97">
        <v>0</v>
      </c>
      <c r="M14" s="98">
        <v>0</v>
      </c>
      <c r="N14" s="99">
        <v>45731</v>
      </c>
      <c r="O14" s="99">
        <v>45731</v>
      </c>
      <c r="P14" s="100">
        <v>45731</v>
      </c>
    </row>
    <row r="15" spans="1:20" s="1" customFormat="1" x14ac:dyDescent="0.2">
      <c r="A15" s="104"/>
      <c r="B15" s="105"/>
      <c r="C15" s="106"/>
      <c r="D15" s="106"/>
      <c r="E15" s="106"/>
      <c r="F15" s="107" t="s">
        <v>169</v>
      </c>
      <c r="G15" s="107"/>
      <c r="H15" s="107"/>
      <c r="I15" s="108"/>
      <c r="J15" s="96">
        <v>1</v>
      </c>
      <c r="K15" s="96">
        <v>11</v>
      </c>
      <c r="L15" s="97"/>
      <c r="M15" s="98"/>
      <c r="N15" s="99">
        <v>15000</v>
      </c>
      <c r="O15" s="99">
        <v>0</v>
      </c>
      <c r="P15" s="100">
        <v>0</v>
      </c>
    </row>
    <row r="16" spans="1:20" s="1" customFormat="1" x14ac:dyDescent="0.2">
      <c r="A16" s="104"/>
      <c r="B16" s="105"/>
      <c r="C16" s="106"/>
      <c r="D16" s="106"/>
      <c r="E16" s="106"/>
      <c r="F16" s="109" t="s">
        <v>170</v>
      </c>
      <c r="G16" s="107"/>
      <c r="H16" s="107"/>
      <c r="I16" s="108"/>
      <c r="J16" s="88">
        <v>1</v>
      </c>
      <c r="K16" s="88">
        <v>13</v>
      </c>
      <c r="L16" s="89">
        <v>0</v>
      </c>
      <c r="M16" s="90">
        <v>0</v>
      </c>
      <c r="N16" s="91">
        <v>4392</v>
      </c>
      <c r="O16" s="91">
        <v>4392</v>
      </c>
      <c r="P16" s="92">
        <v>4392</v>
      </c>
    </row>
    <row r="17" spans="1:16" x14ac:dyDescent="0.2">
      <c r="A17" s="110" t="s">
        <v>171</v>
      </c>
      <c r="B17" s="111"/>
      <c r="C17" s="111"/>
      <c r="D17" s="111"/>
      <c r="E17" s="111"/>
      <c r="F17" s="111"/>
      <c r="G17" s="111"/>
      <c r="H17" s="111"/>
      <c r="I17" s="112"/>
      <c r="J17" s="88">
        <v>2</v>
      </c>
      <c r="K17" s="88">
        <v>0</v>
      </c>
      <c r="L17" s="89">
        <v>0</v>
      </c>
      <c r="M17" s="90">
        <v>0</v>
      </c>
      <c r="N17" s="91">
        <f>N18</f>
        <v>175076.24</v>
      </c>
      <c r="O17" s="91">
        <f t="shared" ref="O17:P17" si="0">O18</f>
        <v>192426.15</v>
      </c>
      <c r="P17" s="92">
        <f t="shared" si="0"/>
        <v>199604.27</v>
      </c>
    </row>
    <row r="18" spans="1:16" s="1" customFormat="1" x14ac:dyDescent="0.2">
      <c r="A18" s="93"/>
      <c r="B18" s="94"/>
      <c r="C18" s="113" t="s">
        <v>172</v>
      </c>
      <c r="D18" s="107"/>
      <c r="E18" s="107"/>
      <c r="F18" s="107"/>
      <c r="G18" s="107"/>
      <c r="H18" s="107"/>
      <c r="I18" s="108"/>
      <c r="J18" s="96">
        <v>2</v>
      </c>
      <c r="K18" s="96">
        <v>3</v>
      </c>
      <c r="L18" s="97">
        <v>0</v>
      </c>
      <c r="M18" s="98">
        <v>0</v>
      </c>
      <c r="N18" s="99">
        <v>175076.24</v>
      </c>
      <c r="O18" s="99">
        <v>192426.15</v>
      </c>
      <c r="P18" s="100">
        <v>199604.27</v>
      </c>
    </row>
    <row r="19" spans="1:16" x14ac:dyDescent="0.2">
      <c r="A19" s="110" t="s">
        <v>173</v>
      </c>
      <c r="B19" s="111"/>
      <c r="C19" s="111"/>
      <c r="D19" s="111"/>
      <c r="E19" s="111"/>
      <c r="F19" s="111"/>
      <c r="G19" s="111"/>
      <c r="H19" s="111"/>
      <c r="I19" s="112"/>
      <c r="J19" s="88">
        <v>3</v>
      </c>
      <c r="K19" s="88">
        <v>0</v>
      </c>
      <c r="L19" s="89">
        <v>0</v>
      </c>
      <c r="M19" s="90">
        <v>0</v>
      </c>
      <c r="N19" s="91">
        <f>N20+N21</f>
        <v>111992</v>
      </c>
      <c r="O19" s="91">
        <f>O20+O21</f>
        <v>22000</v>
      </c>
      <c r="P19" s="92">
        <f>P20+P21</f>
        <v>0</v>
      </c>
    </row>
    <row r="20" spans="1:16" s="1" customFormat="1" x14ac:dyDescent="0.2">
      <c r="A20" s="93"/>
      <c r="B20" s="94"/>
      <c r="C20" s="113" t="s">
        <v>174</v>
      </c>
      <c r="D20" s="107"/>
      <c r="E20" s="107"/>
      <c r="F20" s="107"/>
      <c r="G20" s="107"/>
      <c r="H20" s="107"/>
      <c r="I20" s="108"/>
      <c r="J20" s="96">
        <v>3</v>
      </c>
      <c r="K20" s="96">
        <v>10</v>
      </c>
      <c r="L20" s="97">
        <v>0</v>
      </c>
      <c r="M20" s="98">
        <v>0</v>
      </c>
      <c r="N20" s="99">
        <v>109992</v>
      </c>
      <c r="O20" s="99">
        <v>20000</v>
      </c>
      <c r="P20" s="100">
        <v>0</v>
      </c>
    </row>
    <row r="21" spans="1:16" s="1" customFormat="1" x14ac:dyDescent="0.2">
      <c r="A21" s="93"/>
      <c r="B21" s="94"/>
      <c r="C21" s="103"/>
      <c r="D21" s="103"/>
      <c r="E21" s="103"/>
      <c r="F21" s="95" t="s">
        <v>175</v>
      </c>
      <c r="G21" s="95"/>
      <c r="H21" s="95"/>
      <c r="I21" s="95"/>
      <c r="J21" s="96">
        <v>3</v>
      </c>
      <c r="K21" s="96">
        <v>14</v>
      </c>
      <c r="L21" s="97">
        <v>0</v>
      </c>
      <c r="M21" s="98">
        <v>0</v>
      </c>
      <c r="N21" s="99">
        <v>2000</v>
      </c>
      <c r="O21" s="99">
        <v>2000</v>
      </c>
      <c r="P21" s="100">
        <v>0</v>
      </c>
    </row>
    <row r="22" spans="1:16" x14ac:dyDescent="0.2">
      <c r="A22" s="110" t="s">
        <v>176</v>
      </c>
      <c r="B22" s="111"/>
      <c r="C22" s="111"/>
      <c r="D22" s="111"/>
      <c r="E22" s="111"/>
      <c r="F22" s="111"/>
      <c r="G22" s="111"/>
      <c r="H22" s="111"/>
      <c r="I22" s="112"/>
      <c r="J22" s="88">
        <v>4</v>
      </c>
      <c r="K22" s="88">
        <v>0</v>
      </c>
      <c r="L22" s="89">
        <v>0</v>
      </c>
      <c r="M22" s="90">
        <v>0</v>
      </c>
      <c r="N22" s="91">
        <f>N23</f>
        <v>1017000</v>
      </c>
      <c r="O22" s="91">
        <f t="shared" ref="O22" si="1">O23</f>
        <v>1063000</v>
      </c>
      <c r="P22" s="92">
        <f>P23</f>
        <v>1408000</v>
      </c>
    </row>
    <row r="23" spans="1:16" s="1" customFormat="1" x14ac:dyDescent="0.2">
      <c r="A23" s="93"/>
      <c r="B23" s="114"/>
      <c r="C23" s="114"/>
      <c r="D23" s="114"/>
      <c r="E23" s="114"/>
      <c r="F23" s="115" t="s">
        <v>177</v>
      </c>
      <c r="G23" s="115"/>
      <c r="H23" s="115"/>
      <c r="I23" s="115"/>
      <c r="J23" s="96">
        <v>4</v>
      </c>
      <c r="K23" s="96">
        <v>9</v>
      </c>
      <c r="L23" s="97">
        <v>0</v>
      </c>
      <c r="M23" s="98">
        <v>0</v>
      </c>
      <c r="N23" s="99">
        <v>1017000</v>
      </c>
      <c r="O23" s="99">
        <v>1063000</v>
      </c>
      <c r="P23" s="100">
        <v>1408000</v>
      </c>
    </row>
    <row r="24" spans="1:16" x14ac:dyDescent="0.2">
      <c r="A24" s="110" t="s">
        <v>178</v>
      </c>
      <c r="B24" s="111"/>
      <c r="C24" s="111"/>
      <c r="D24" s="111"/>
      <c r="E24" s="111"/>
      <c r="F24" s="111"/>
      <c r="G24" s="111"/>
      <c r="H24" s="111"/>
      <c r="I24" s="112"/>
      <c r="J24" s="88">
        <v>5</v>
      </c>
      <c r="K24" s="88">
        <v>0</v>
      </c>
      <c r="L24" s="89">
        <v>0</v>
      </c>
      <c r="M24" s="90">
        <v>0</v>
      </c>
      <c r="N24" s="91">
        <f>N25</f>
        <v>0</v>
      </c>
      <c r="O24" s="91">
        <f t="shared" ref="O24:P24" si="2">O25</f>
        <v>20000</v>
      </c>
      <c r="P24" s="92">
        <f t="shared" si="2"/>
        <v>0</v>
      </c>
    </row>
    <row r="25" spans="1:16" s="1" customFormat="1" x14ac:dyDescent="0.2">
      <c r="A25" s="93"/>
      <c r="B25" s="94"/>
      <c r="C25" s="113" t="s">
        <v>179</v>
      </c>
      <c r="D25" s="107"/>
      <c r="E25" s="107"/>
      <c r="F25" s="107"/>
      <c r="G25" s="107"/>
      <c r="H25" s="107"/>
      <c r="I25" s="108"/>
      <c r="J25" s="96">
        <v>5</v>
      </c>
      <c r="K25" s="96">
        <v>3</v>
      </c>
      <c r="L25" s="97">
        <v>0</v>
      </c>
      <c r="M25" s="98">
        <v>0</v>
      </c>
      <c r="N25" s="99">
        <v>0</v>
      </c>
      <c r="O25" s="99">
        <v>20000</v>
      </c>
      <c r="P25" s="100">
        <v>0</v>
      </c>
    </row>
    <row r="26" spans="1:16" x14ac:dyDescent="0.2">
      <c r="A26" s="110" t="s">
        <v>180</v>
      </c>
      <c r="B26" s="111"/>
      <c r="C26" s="111"/>
      <c r="D26" s="111"/>
      <c r="E26" s="111"/>
      <c r="F26" s="111"/>
      <c r="G26" s="111"/>
      <c r="H26" s="111"/>
      <c r="I26" s="112"/>
      <c r="J26" s="88">
        <v>8</v>
      </c>
      <c r="K26" s="88">
        <v>0</v>
      </c>
      <c r="L26" s="89">
        <v>0</v>
      </c>
      <c r="M26" s="90">
        <v>0</v>
      </c>
      <c r="N26" s="91">
        <f t="shared" ref="N26:O26" si="3">N27</f>
        <v>3830703</v>
      </c>
      <c r="O26" s="91">
        <f t="shared" si="3"/>
        <v>3902128</v>
      </c>
      <c r="P26" s="92">
        <f>P27</f>
        <v>4117353</v>
      </c>
    </row>
    <row r="27" spans="1:16" s="1" customFormat="1" x14ac:dyDescent="0.2">
      <c r="A27" s="93"/>
      <c r="B27" s="94"/>
      <c r="C27" s="113" t="s">
        <v>181</v>
      </c>
      <c r="D27" s="107"/>
      <c r="E27" s="107"/>
      <c r="F27" s="107"/>
      <c r="G27" s="107"/>
      <c r="H27" s="107"/>
      <c r="I27" s="108"/>
      <c r="J27" s="96">
        <v>8</v>
      </c>
      <c r="K27" s="96">
        <v>1</v>
      </c>
      <c r="L27" s="97">
        <v>0</v>
      </c>
      <c r="M27" s="98">
        <v>0</v>
      </c>
      <c r="N27" s="99">
        <v>3830703</v>
      </c>
      <c r="O27" s="99">
        <v>3902128</v>
      </c>
      <c r="P27" s="100">
        <v>4117353</v>
      </c>
    </row>
    <row r="28" spans="1:16" s="1" customFormat="1" x14ac:dyDescent="0.2">
      <c r="A28" s="116"/>
      <c r="B28" s="117"/>
      <c r="C28" s="118"/>
      <c r="D28" s="118"/>
      <c r="E28" s="118"/>
      <c r="F28" s="119" t="s">
        <v>182</v>
      </c>
      <c r="G28" s="109"/>
      <c r="H28" s="109"/>
      <c r="I28" s="120"/>
      <c r="J28" s="88">
        <v>10</v>
      </c>
      <c r="K28" s="88">
        <v>0</v>
      </c>
      <c r="L28" s="89"/>
      <c r="M28" s="90"/>
      <c r="N28" s="91">
        <f>N29</f>
        <v>100000</v>
      </c>
      <c r="O28" s="91">
        <f>O29</f>
        <v>0</v>
      </c>
      <c r="P28" s="91">
        <f>P29</f>
        <v>0</v>
      </c>
    </row>
    <row r="29" spans="1:16" s="1" customFormat="1" x14ac:dyDescent="0.2">
      <c r="A29" s="116"/>
      <c r="B29" s="117"/>
      <c r="C29" s="118"/>
      <c r="D29" s="118"/>
      <c r="E29" s="118"/>
      <c r="F29" s="113" t="s">
        <v>183</v>
      </c>
      <c r="G29" s="107"/>
      <c r="H29" s="107"/>
      <c r="I29" s="108"/>
      <c r="J29" s="96">
        <v>10</v>
      </c>
      <c r="K29" s="96">
        <v>1</v>
      </c>
      <c r="L29" s="97"/>
      <c r="M29" s="98"/>
      <c r="N29" s="99">
        <v>100000</v>
      </c>
      <c r="O29" s="99">
        <v>0</v>
      </c>
      <c r="P29" s="99">
        <v>0</v>
      </c>
    </row>
    <row r="30" spans="1:16" ht="13.5" thickBot="1" x14ac:dyDescent="0.25">
      <c r="F30" s="122" t="s">
        <v>184</v>
      </c>
      <c r="G30" s="122"/>
      <c r="H30" s="122"/>
      <c r="I30" s="122"/>
      <c r="J30" s="123" t="s">
        <v>185</v>
      </c>
      <c r="K30" s="123" t="s">
        <v>185</v>
      </c>
      <c r="L30" s="124"/>
      <c r="M30" s="124"/>
      <c r="N30" s="125">
        <f>N11+N17+N19+N22+N24+N26+N28</f>
        <v>9155776.2400000002</v>
      </c>
      <c r="O30" s="125">
        <f>O11+O17+O19+O22+O24+O26+O28</f>
        <v>8649426.1500000004</v>
      </c>
      <c r="P30" s="126">
        <f>P11+P17+P19+P22+P24+P26+P28</f>
        <v>9132604.2699999996</v>
      </c>
    </row>
  </sheetData>
  <mergeCells count="29">
    <mergeCell ref="A26:I26"/>
    <mergeCell ref="C27:I27"/>
    <mergeCell ref="F28:I28"/>
    <mergeCell ref="F29:I29"/>
    <mergeCell ref="F30:I30"/>
    <mergeCell ref="C20:I20"/>
    <mergeCell ref="F21:I21"/>
    <mergeCell ref="A22:I22"/>
    <mergeCell ref="F23:I23"/>
    <mergeCell ref="A24:I24"/>
    <mergeCell ref="C25:I25"/>
    <mergeCell ref="F14:I14"/>
    <mergeCell ref="F15:I15"/>
    <mergeCell ref="F16:I16"/>
    <mergeCell ref="A17:I17"/>
    <mergeCell ref="C18:I18"/>
    <mergeCell ref="A19:I19"/>
    <mergeCell ref="A9:I9"/>
    <mergeCell ref="F10:I10"/>
    <mergeCell ref="A11:I11"/>
    <mergeCell ref="C12:I12"/>
    <mergeCell ref="Q12:T12"/>
    <mergeCell ref="E13:I13"/>
    <mergeCell ref="N1:P1"/>
    <mergeCell ref="N2:P2"/>
    <mergeCell ref="N3:P3"/>
    <mergeCell ref="N4:P4"/>
    <mergeCell ref="A6:P6"/>
    <mergeCell ref="A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topLeftCell="F1" workbookViewId="0">
      <selection activeCell="F1" sqref="F1"/>
    </sheetView>
  </sheetViews>
  <sheetFormatPr defaultRowHeight="12.75" x14ac:dyDescent="0.2"/>
  <cols>
    <col min="1" max="1" width="0.140625" style="121" hidden="1" customWidth="1"/>
    <col min="2" max="4" width="10.28515625" style="121" hidden="1" customWidth="1"/>
    <col min="5" max="5" width="3.140625" style="121" hidden="1" customWidth="1"/>
    <col min="6" max="8" width="9.140625" style="127"/>
    <col min="9" max="9" width="19.42578125" style="127" customWidth="1"/>
    <col min="10" max="10" width="5.5703125" style="128" customWidth="1"/>
    <col min="11" max="11" width="4.85546875" style="128" customWidth="1"/>
    <col min="12" max="12" width="13.28515625" style="128" customWidth="1"/>
    <col min="13" max="13" width="5.140625" style="128" customWidth="1"/>
    <col min="14" max="14" width="11.5703125" style="128" customWidth="1"/>
    <col min="15" max="15" width="11.85546875" style="128" customWidth="1"/>
    <col min="16" max="16" width="11.7109375" style="128" customWidth="1"/>
  </cols>
  <sheetData>
    <row r="1" spans="1:23" x14ac:dyDescent="0.2">
      <c r="A1" s="60"/>
      <c r="B1" s="60"/>
      <c r="C1" s="60"/>
      <c r="D1" s="60"/>
      <c r="E1" s="60"/>
      <c r="F1" s="61"/>
      <c r="G1" s="61"/>
      <c r="H1" s="61"/>
      <c r="I1" s="61"/>
      <c r="J1" s="62"/>
      <c r="K1" s="62"/>
      <c r="L1" s="63"/>
      <c r="M1" s="64" t="s">
        <v>186</v>
      </c>
      <c r="N1" s="64"/>
      <c r="O1" s="64"/>
      <c r="P1" s="64"/>
    </row>
    <row r="2" spans="1:23" x14ac:dyDescent="0.2">
      <c r="A2" s="60"/>
      <c r="B2" s="60"/>
      <c r="C2" s="60"/>
      <c r="D2" s="60"/>
      <c r="E2" s="60"/>
      <c r="F2" s="61"/>
      <c r="G2" s="61"/>
      <c r="H2" s="61"/>
      <c r="I2" s="61"/>
      <c r="J2" s="62"/>
      <c r="K2" s="62"/>
      <c r="L2" s="63"/>
      <c r="M2" s="64" t="s">
        <v>154</v>
      </c>
      <c r="N2" s="64"/>
      <c r="O2" s="64"/>
      <c r="P2" s="64"/>
    </row>
    <row r="3" spans="1:23" x14ac:dyDescent="0.2">
      <c r="A3" s="60"/>
      <c r="B3" s="60"/>
      <c r="C3" s="60"/>
      <c r="D3" s="60"/>
      <c r="E3" s="60"/>
      <c r="F3" s="61"/>
      <c r="G3" s="61"/>
      <c r="H3" s="61"/>
      <c r="I3" s="61"/>
      <c r="J3" s="62"/>
      <c r="K3" s="62"/>
      <c r="L3" s="63"/>
      <c r="M3" s="64" t="s">
        <v>187</v>
      </c>
      <c r="N3" s="64"/>
      <c r="O3" s="64"/>
      <c r="P3" s="64"/>
    </row>
    <row r="4" spans="1:23" x14ac:dyDescent="0.2">
      <c r="A4" s="60"/>
      <c r="B4" s="60"/>
      <c r="C4" s="60"/>
      <c r="D4" s="60"/>
      <c r="E4" s="60"/>
      <c r="F4" s="61"/>
      <c r="G4" s="61"/>
      <c r="H4" s="61"/>
      <c r="I4" s="61"/>
      <c r="J4" s="62"/>
      <c r="K4" s="62"/>
      <c r="L4" s="63"/>
      <c r="M4" s="64" t="s">
        <v>156</v>
      </c>
      <c r="N4" s="64"/>
      <c r="O4" s="64"/>
      <c r="P4" s="64"/>
      <c r="W4" s="129"/>
    </row>
    <row r="5" spans="1:23" ht="18.75" x14ac:dyDescent="0.3">
      <c r="A5" s="60"/>
      <c r="B5" s="60"/>
      <c r="C5" s="60"/>
      <c r="D5" s="60"/>
      <c r="E5" s="60"/>
      <c r="F5" s="61"/>
      <c r="G5" s="61"/>
      <c r="H5" s="61"/>
      <c r="I5" s="61"/>
      <c r="J5" s="130"/>
      <c r="K5" s="130"/>
      <c r="L5" s="130"/>
      <c r="M5" s="63"/>
      <c r="N5" s="62"/>
      <c r="O5" s="62"/>
      <c r="P5" s="62"/>
    </row>
    <row r="6" spans="1:23" ht="67.5" customHeight="1" x14ac:dyDescent="0.2">
      <c r="A6" s="67" t="s">
        <v>188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23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69"/>
      <c r="P7" s="70" t="s">
        <v>22</v>
      </c>
    </row>
    <row r="8" spans="1:23" ht="13.5" thickBot="1" x14ac:dyDescent="0.25">
      <c r="A8" s="71"/>
      <c r="B8" s="72" t="s">
        <v>158</v>
      </c>
      <c r="C8" s="71"/>
      <c r="D8" s="71"/>
      <c r="E8" s="71"/>
      <c r="F8" s="73"/>
      <c r="G8" s="73"/>
      <c r="H8" s="73"/>
      <c r="I8" s="73"/>
      <c r="J8" s="74"/>
      <c r="K8" s="74"/>
      <c r="L8" s="74"/>
      <c r="M8" s="74"/>
      <c r="N8" s="69"/>
      <c r="O8" s="69"/>
      <c r="P8" s="69"/>
    </row>
    <row r="9" spans="1:23" ht="13.5" thickBot="1" x14ac:dyDescent="0.25">
      <c r="A9" s="131" t="s">
        <v>189</v>
      </c>
      <c r="B9" s="131"/>
      <c r="C9" s="131"/>
      <c r="D9" s="131"/>
      <c r="E9" s="131"/>
      <c r="F9" s="131"/>
      <c r="G9" s="131"/>
      <c r="H9" s="131"/>
      <c r="I9" s="131"/>
      <c r="J9" s="132" t="s">
        <v>160</v>
      </c>
      <c r="K9" s="132" t="s">
        <v>161</v>
      </c>
      <c r="L9" s="132" t="s">
        <v>162</v>
      </c>
      <c r="M9" s="132" t="s">
        <v>163</v>
      </c>
      <c r="N9" s="132">
        <v>2025</v>
      </c>
      <c r="O9" s="132">
        <v>2026</v>
      </c>
      <c r="P9" s="132">
        <v>2027</v>
      </c>
    </row>
    <row r="10" spans="1:23" ht="13.5" thickBot="1" x14ac:dyDescent="0.25">
      <c r="A10" s="133"/>
      <c r="B10" s="133"/>
      <c r="C10" s="133"/>
      <c r="D10" s="133"/>
      <c r="E10" s="133"/>
      <c r="F10" s="134" t="s">
        <v>164</v>
      </c>
      <c r="G10" s="135"/>
      <c r="H10" s="135"/>
      <c r="I10" s="136"/>
      <c r="J10" s="137">
        <v>0</v>
      </c>
      <c r="K10" s="137">
        <v>0</v>
      </c>
      <c r="L10" s="138">
        <v>0</v>
      </c>
      <c r="M10" s="139">
        <v>0</v>
      </c>
      <c r="N10" s="140">
        <v>0</v>
      </c>
      <c r="O10" s="132">
        <v>211425</v>
      </c>
      <c r="P10" s="132">
        <v>446650</v>
      </c>
    </row>
    <row r="11" spans="1:23" ht="13.5" thickBot="1" x14ac:dyDescent="0.25">
      <c r="A11" s="141" t="s">
        <v>165</v>
      </c>
      <c r="B11" s="141"/>
      <c r="C11" s="141"/>
      <c r="D11" s="141"/>
      <c r="E11" s="141"/>
      <c r="F11" s="141"/>
      <c r="G11" s="141"/>
      <c r="H11" s="141"/>
      <c r="I11" s="141"/>
      <c r="J11" s="142">
        <v>0</v>
      </c>
      <c r="K11" s="142">
        <v>0</v>
      </c>
      <c r="L11" s="143">
        <v>0</v>
      </c>
      <c r="M11" s="144">
        <v>0</v>
      </c>
      <c r="N11" s="145">
        <f>N12+N18++N30+N36+N41</f>
        <v>3921005</v>
      </c>
      <c r="O11" s="145">
        <f>O12+O18+O30+O36+O41</f>
        <v>3449872</v>
      </c>
      <c r="P11" s="145">
        <f>P12+P18+P30+P36+P41</f>
        <v>3407647</v>
      </c>
    </row>
    <row r="12" spans="1:23" ht="39.75" customHeight="1" thickBot="1" x14ac:dyDescent="0.25">
      <c r="A12" s="146"/>
      <c r="B12" s="147"/>
      <c r="C12" s="148" t="s">
        <v>166</v>
      </c>
      <c r="D12" s="148"/>
      <c r="E12" s="148"/>
      <c r="F12" s="148"/>
      <c r="G12" s="148"/>
      <c r="H12" s="148"/>
      <c r="I12" s="148"/>
      <c r="J12" s="142">
        <v>1</v>
      </c>
      <c r="K12" s="142">
        <v>2</v>
      </c>
      <c r="L12" s="143">
        <v>0</v>
      </c>
      <c r="M12" s="144">
        <v>0</v>
      </c>
      <c r="N12" s="145">
        <f>N13</f>
        <v>1016824</v>
      </c>
      <c r="O12" s="145">
        <f t="shared" ref="N12:Q16" si="0">O13</f>
        <v>1016824</v>
      </c>
      <c r="P12" s="145">
        <f t="shared" si="0"/>
        <v>1016824</v>
      </c>
    </row>
    <row r="13" spans="1:23" s="16" customFormat="1" ht="59.25" customHeight="1" thickBot="1" x14ac:dyDescent="0.25">
      <c r="A13" s="146"/>
      <c r="B13" s="147"/>
      <c r="C13" s="149"/>
      <c r="D13" s="150" t="s">
        <v>190</v>
      </c>
      <c r="E13" s="150"/>
      <c r="F13" s="150"/>
      <c r="G13" s="150"/>
      <c r="H13" s="150"/>
      <c r="I13" s="150"/>
      <c r="J13" s="151">
        <v>1</v>
      </c>
      <c r="K13" s="151">
        <v>2</v>
      </c>
      <c r="L13" s="152">
        <v>6300000000</v>
      </c>
      <c r="M13" s="153">
        <v>0</v>
      </c>
      <c r="N13" s="154">
        <f>N15</f>
        <v>1016824</v>
      </c>
      <c r="O13" s="154">
        <f>O15</f>
        <v>1016824</v>
      </c>
      <c r="P13" s="154">
        <f>P15</f>
        <v>1016824</v>
      </c>
    </row>
    <row r="14" spans="1:23" s="16" customFormat="1" ht="18.75" customHeight="1" thickBot="1" x14ac:dyDescent="0.25">
      <c r="A14" s="146"/>
      <c r="B14" s="147"/>
      <c r="C14" s="149"/>
      <c r="D14" s="155"/>
      <c r="E14" s="155"/>
      <c r="F14" s="150" t="s">
        <v>191</v>
      </c>
      <c r="G14" s="150"/>
      <c r="H14" s="150"/>
      <c r="I14" s="150"/>
      <c r="J14" s="151">
        <v>1</v>
      </c>
      <c r="K14" s="151">
        <v>2</v>
      </c>
      <c r="L14" s="152">
        <v>6340000000</v>
      </c>
      <c r="M14" s="153">
        <v>0</v>
      </c>
      <c r="N14" s="154">
        <f>N15</f>
        <v>1016824</v>
      </c>
      <c r="O14" s="154">
        <f>O15</f>
        <v>1016824</v>
      </c>
      <c r="P14" s="154">
        <f>P15</f>
        <v>1016824</v>
      </c>
    </row>
    <row r="15" spans="1:23" ht="26.25" customHeight="1" thickBot="1" x14ac:dyDescent="0.25">
      <c r="A15" s="146"/>
      <c r="B15" s="147"/>
      <c r="C15" s="149"/>
      <c r="D15" s="155"/>
      <c r="E15" s="150" t="s">
        <v>192</v>
      </c>
      <c r="F15" s="150"/>
      <c r="G15" s="150"/>
      <c r="H15" s="150"/>
      <c r="I15" s="150"/>
      <c r="J15" s="151">
        <v>1</v>
      </c>
      <c r="K15" s="151">
        <v>2</v>
      </c>
      <c r="L15" s="152">
        <v>6340500000</v>
      </c>
      <c r="M15" s="153">
        <v>0</v>
      </c>
      <c r="N15" s="154">
        <f t="shared" si="0"/>
        <v>1016824</v>
      </c>
      <c r="O15" s="154">
        <f t="shared" si="0"/>
        <v>1016824</v>
      </c>
      <c r="P15" s="154">
        <f t="shared" si="0"/>
        <v>1016824</v>
      </c>
    </row>
    <row r="16" spans="1:23" ht="13.5" thickBot="1" x14ac:dyDescent="0.25">
      <c r="A16" s="146"/>
      <c r="B16" s="147"/>
      <c r="C16" s="149"/>
      <c r="D16" s="155"/>
      <c r="E16" s="150" t="s">
        <v>193</v>
      </c>
      <c r="F16" s="150"/>
      <c r="G16" s="150"/>
      <c r="H16" s="150"/>
      <c r="I16" s="150"/>
      <c r="J16" s="151">
        <v>1</v>
      </c>
      <c r="K16" s="151">
        <v>2</v>
      </c>
      <c r="L16" s="152">
        <v>6340510010</v>
      </c>
      <c r="M16" s="153">
        <v>0</v>
      </c>
      <c r="N16" s="154">
        <f t="shared" si="0"/>
        <v>1016824</v>
      </c>
      <c r="O16" s="154">
        <f t="shared" si="0"/>
        <v>1016824</v>
      </c>
      <c r="P16" s="154">
        <f t="shared" si="0"/>
        <v>1016824</v>
      </c>
    </row>
    <row r="17" spans="1:16" ht="13.5" thickBot="1" x14ac:dyDescent="0.25">
      <c r="A17" s="146"/>
      <c r="B17" s="147"/>
      <c r="C17" s="149"/>
      <c r="D17" s="155"/>
      <c r="E17" s="150" t="s">
        <v>194</v>
      </c>
      <c r="F17" s="150"/>
      <c r="G17" s="150"/>
      <c r="H17" s="150"/>
      <c r="I17" s="150"/>
      <c r="J17" s="151">
        <v>1</v>
      </c>
      <c r="K17" s="151">
        <v>2</v>
      </c>
      <c r="L17" s="152">
        <v>6340510010</v>
      </c>
      <c r="M17" s="153">
        <v>120</v>
      </c>
      <c r="N17" s="154">
        <v>1016824</v>
      </c>
      <c r="O17" s="154">
        <v>1016824</v>
      </c>
      <c r="P17" s="154">
        <v>1016824</v>
      </c>
    </row>
    <row r="18" spans="1:16" ht="13.5" thickBot="1" x14ac:dyDescent="0.25">
      <c r="A18" s="146"/>
      <c r="B18" s="147"/>
      <c r="C18" s="149"/>
      <c r="D18" s="149"/>
      <c r="E18" s="148" t="s">
        <v>167</v>
      </c>
      <c r="F18" s="148"/>
      <c r="G18" s="148"/>
      <c r="H18" s="148"/>
      <c r="I18" s="148"/>
      <c r="J18" s="142">
        <v>1</v>
      </c>
      <c r="K18" s="142">
        <v>4</v>
      </c>
      <c r="L18" s="143">
        <v>0</v>
      </c>
      <c r="M18" s="144">
        <v>0</v>
      </c>
      <c r="N18" s="145">
        <f t="shared" ref="N18:P18" si="1">N19</f>
        <v>2839058</v>
      </c>
      <c r="O18" s="145">
        <f t="shared" si="1"/>
        <v>2382925</v>
      </c>
      <c r="P18" s="145">
        <f t="shared" si="1"/>
        <v>2340700</v>
      </c>
    </row>
    <row r="19" spans="1:16" s="16" customFormat="1" ht="13.5" thickBot="1" x14ac:dyDescent="0.25">
      <c r="A19" s="156"/>
      <c r="B19" s="157"/>
      <c r="C19" s="150" t="s">
        <v>190</v>
      </c>
      <c r="D19" s="150"/>
      <c r="E19" s="150"/>
      <c r="F19" s="150"/>
      <c r="G19" s="150"/>
      <c r="H19" s="150"/>
      <c r="I19" s="150"/>
      <c r="J19" s="151">
        <v>1</v>
      </c>
      <c r="K19" s="151">
        <v>4</v>
      </c>
      <c r="L19" s="152">
        <v>6300000000</v>
      </c>
      <c r="M19" s="153">
        <v>0</v>
      </c>
      <c r="N19" s="154">
        <f>N21</f>
        <v>2839058</v>
      </c>
      <c r="O19" s="154">
        <f>O21</f>
        <v>2382925</v>
      </c>
      <c r="P19" s="154">
        <f>P21</f>
        <v>2340700</v>
      </c>
    </row>
    <row r="20" spans="1:16" s="16" customFormat="1" ht="13.5" thickBot="1" x14ac:dyDescent="0.25">
      <c r="A20" s="156"/>
      <c r="B20" s="157"/>
      <c r="C20" s="155"/>
      <c r="D20" s="155"/>
      <c r="E20" s="155"/>
      <c r="F20" s="150" t="s">
        <v>191</v>
      </c>
      <c r="G20" s="150"/>
      <c r="H20" s="150"/>
      <c r="I20" s="150"/>
      <c r="J20" s="151">
        <v>1</v>
      </c>
      <c r="K20" s="151">
        <v>4</v>
      </c>
      <c r="L20" s="152">
        <v>6340000000</v>
      </c>
      <c r="M20" s="153">
        <v>0</v>
      </c>
      <c r="N20" s="154">
        <f>N21</f>
        <v>2839058</v>
      </c>
      <c r="O20" s="154">
        <f>O21</f>
        <v>2382925</v>
      </c>
      <c r="P20" s="154">
        <f>P21</f>
        <v>2340700</v>
      </c>
    </row>
    <row r="21" spans="1:16" ht="13.5" thickBot="1" x14ac:dyDescent="0.25">
      <c r="A21" s="146"/>
      <c r="B21" s="147"/>
      <c r="C21" s="149"/>
      <c r="D21" s="150" t="s">
        <v>192</v>
      </c>
      <c r="E21" s="150"/>
      <c r="F21" s="150"/>
      <c r="G21" s="150"/>
      <c r="H21" s="150"/>
      <c r="I21" s="150"/>
      <c r="J21" s="151">
        <v>1</v>
      </c>
      <c r="K21" s="151">
        <v>4</v>
      </c>
      <c r="L21" s="152">
        <v>6340500000</v>
      </c>
      <c r="M21" s="153">
        <v>0</v>
      </c>
      <c r="N21" s="154">
        <f>N22+N26+N28</f>
        <v>2839058</v>
      </c>
      <c r="O21" s="154">
        <f>O22+O26+O28</f>
        <v>2382925</v>
      </c>
      <c r="P21" s="154">
        <f>P22+P26+P28</f>
        <v>2340700</v>
      </c>
    </row>
    <row r="22" spans="1:16" ht="13.5" thickBot="1" x14ac:dyDescent="0.25">
      <c r="A22" s="146"/>
      <c r="B22" s="147"/>
      <c r="C22" s="149"/>
      <c r="D22" s="155"/>
      <c r="E22" s="150" t="s">
        <v>195</v>
      </c>
      <c r="F22" s="150"/>
      <c r="G22" s="150"/>
      <c r="H22" s="150"/>
      <c r="I22" s="150"/>
      <c r="J22" s="151">
        <v>1</v>
      </c>
      <c r="K22" s="151">
        <v>4</v>
      </c>
      <c r="L22" s="152">
        <v>6340510020</v>
      </c>
      <c r="M22" s="153">
        <v>0</v>
      </c>
      <c r="N22" s="154">
        <f>N23+N24+N25</f>
        <v>2757358</v>
      </c>
      <c r="O22" s="154">
        <f>O23+O24+O25</f>
        <v>2301225</v>
      </c>
      <c r="P22" s="154">
        <f>P23+P24+P25</f>
        <v>2259000</v>
      </c>
    </row>
    <row r="23" spans="1:16" ht="13.5" thickBot="1" x14ac:dyDescent="0.25">
      <c r="A23" s="146"/>
      <c r="B23" s="147"/>
      <c r="C23" s="149"/>
      <c r="D23" s="155"/>
      <c r="E23" s="155"/>
      <c r="F23" s="150" t="s">
        <v>194</v>
      </c>
      <c r="G23" s="150"/>
      <c r="H23" s="150"/>
      <c r="I23" s="150"/>
      <c r="J23" s="151">
        <v>1</v>
      </c>
      <c r="K23" s="151">
        <v>4</v>
      </c>
      <c r="L23" s="152">
        <v>6340510020</v>
      </c>
      <c r="M23" s="153" t="s">
        <v>196</v>
      </c>
      <c r="N23" s="154">
        <v>2669100</v>
      </c>
      <c r="O23" s="154">
        <v>2280625</v>
      </c>
      <c r="P23" s="154">
        <v>2258400</v>
      </c>
    </row>
    <row r="24" spans="1:16" ht="13.5" thickBot="1" x14ac:dyDescent="0.25">
      <c r="A24" s="146"/>
      <c r="B24" s="147"/>
      <c r="C24" s="149"/>
      <c r="D24" s="155"/>
      <c r="E24" s="155"/>
      <c r="F24" s="150" t="s">
        <v>197</v>
      </c>
      <c r="G24" s="150"/>
      <c r="H24" s="150"/>
      <c r="I24" s="150"/>
      <c r="J24" s="151">
        <v>1</v>
      </c>
      <c r="K24" s="151">
        <v>4</v>
      </c>
      <c r="L24" s="152">
        <v>6340510020</v>
      </c>
      <c r="M24" s="153" t="s">
        <v>198</v>
      </c>
      <c r="N24" s="154">
        <v>87658</v>
      </c>
      <c r="O24" s="154">
        <v>20000</v>
      </c>
      <c r="P24" s="154">
        <v>0</v>
      </c>
    </row>
    <row r="25" spans="1:16" ht="13.5" thickBot="1" x14ac:dyDescent="0.25">
      <c r="A25" s="146"/>
      <c r="B25" s="147"/>
      <c r="C25" s="149"/>
      <c r="D25" s="155"/>
      <c r="E25" s="155"/>
      <c r="F25" s="150" t="s">
        <v>199</v>
      </c>
      <c r="G25" s="150"/>
      <c r="H25" s="150"/>
      <c r="I25" s="150"/>
      <c r="J25" s="151">
        <v>1</v>
      </c>
      <c r="K25" s="151">
        <v>4</v>
      </c>
      <c r="L25" s="152">
        <v>6340510020</v>
      </c>
      <c r="M25" s="153">
        <v>850</v>
      </c>
      <c r="N25" s="154">
        <v>600</v>
      </c>
      <c r="O25" s="154">
        <v>600</v>
      </c>
      <c r="P25" s="154">
        <v>600</v>
      </c>
    </row>
    <row r="26" spans="1:16" ht="13.5" thickBot="1" x14ac:dyDescent="0.25">
      <c r="A26" s="146"/>
      <c r="B26" s="147"/>
      <c r="C26" s="149"/>
      <c r="D26" s="155"/>
      <c r="E26" s="155"/>
      <c r="F26" s="158" t="s">
        <v>200</v>
      </c>
      <c r="G26" s="159"/>
      <c r="H26" s="159"/>
      <c r="I26" s="160"/>
      <c r="J26" s="151">
        <v>1</v>
      </c>
      <c r="K26" s="151">
        <v>4</v>
      </c>
      <c r="L26" s="152" t="s">
        <v>201</v>
      </c>
      <c r="M26" s="153">
        <v>0</v>
      </c>
      <c r="N26" s="154">
        <f>N27</f>
        <v>32900</v>
      </c>
      <c r="O26" s="154">
        <f>O27</f>
        <v>32900</v>
      </c>
      <c r="P26" s="154">
        <f>P27</f>
        <v>32900</v>
      </c>
    </row>
    <row r="27" spans="1:16" ht="13.5" thickBot="1" x14ac:dyDescent="0.25">
      <c r="A27" s="146"/>
      <c r="B27" s="147"/>
      <c r="C27" s="149"/>
      <c r="D27" s="155"/>
      <c r="E27" s="155"/>
      <c r="F27" s="158" t="s">
        <v>39</v>
      </c>
      <c r="G27" s="159"/>
      <c r="H27" s="159"/>
      <c r="I27" s="160"/>
      <c r="J27" s="151">
        <v>1</v>
      </c>
      <c r="K27" s="151">
        <v>4</v>
      </c>
      <c r="L27" s="152" t="s">
        <v>201</v>
      </c>
      <c r="M27" s="153">
        <v>540</v>
      </c>
      <c r="N27" s="154">
        <v>32900</v>
      </c>
      <c r="O27" s="154">
        <v>32900</v>
      </c>
      <c r="P27" s="154">
        <v>32900</v>
      </c>
    </row>
    <row r="28" spans="1:16" ht="13.5" thickBot="1" x14ac:dyDescent="0.25">
      <c r="A28" s="146"/>
      <c r="B28" s="147"/>
      <c r="C28" s="149"/>
      <c r="D28" s="155"/>
      <c r="E28" s="155"/>
      <c r="F28" s="158" t="s">
        <v>202</v>
      </c>
      <c r="G28" s="159"/>
      <c r="H28" s="159"/>
      <c r="I28" s="160"/>
      <c r="J28" s="151">
        <v>1</v>
      </c>
      <c r="K28" s="151">
        <v>4</v>
      </c>
      <c r="L28" s="152" t="s">
        <v>203</v>
      </c>
      <c r="M28" s="153">
        <v>0</v>
      </c>
      <c r="N28" s="154">
        <f>N29</f>
        <v>48800</v>
      </c>
      <c r="O28" s="154">
        <f>O29</f>
        <v>48800</v>
      </c>
      <c r="P28" s="154">
        <f>P29</f>
        <v>48800</v>
      </c>
    </row>
    <row r="29" spans="1:16" ht="13.5" thickBot="1" x14ac:dyDescent="0.25">
      <c r="A29" s="146"/>
      <c r="B29" s="147"/>
      <c r="C29" s="149"/>
      <c r="D29" s="155"/>
      <c r="E29" s="155"/>
      <c r="F29" s="158" t="s">
        <v>39</v>
      </c>
      <c r="G29" s="159"/>
      <c r="H29" s="159"/>
      <c r="I29" s="160"/>
      <c r="J29" s="151">
        <v>1</v>
      </c>
      <c r="K29" s="151">
        <v>4</v>
      </c>
      <c r="L29" s="152" t="s">
        <v>203</v>
      </c>
      <c r="M29" s="153">
        <v>540</v>
      </c>
      <c r="N29" s="154">
        <v>48800</v>
      </c>
      <c r="O29" s="154">
        <v>48800</v>
      </c>
      <c r="P29" s="154">
        <v>48800</v>
      </c>
    </row>
    <row r="30" spans="1:16" ht="13.5" thickBot="1" x14ac:dyDescent="0.25">
      <c r="A30" s="146"/>
      <c r="B30" s="147"/>
      <c r="C30" s="149"/>
      <c r="D30" s="155"/>
      <c r="E30" s="155"/>
      <c r="F30" s="148" t="s">
        <v>168</v>
      </c>
      <c r="G30" s="148"/>
      <c r="H30" s="148"/>
      <c r="I30" s="148"/>
      <c r="J30" s="142">
        <v>1</v>
      </c>
      <c r="K30" s="142">
        <v>6</v>
      </c>
      <c r="L30" s="143">
        <v>0</v>
      </c>
      <c r="M30" s="144">
        <v>0</v>
      </c>
      <c r="N30" s="145">
        <f>N31</f>
        <v>45731</v>
      </c>
      <c r="O30" s="145">
        <f>O31</f>
        <v>45731</v>
      </c>
      <c r="P30" s="145">
        <f>P31</f>
        <v>45731</v>
      </c>
    </row>
    <row r="31" spans="1:16" ht="13.5" thickBot="1" x14ac:dyDescent="0.25">
      <c r="A31" s="146"/>
      <c r="B31" s="147"/>
      <c r="C31" s="149"/>
      <c r="D31" s="155"/>
      <c r="E31" s="155"/>
      <c r="F31" s="150" t="s">
        <v>190</v>
      </c>
      <c r="G31" s="150"/>
      <c r="H31" s="150"/>
      <c r="I31" s="150"/>
      <c r="J31" s="151">
        <v>1</v>
      </c>
      <c r="K31" s="151">
        <v>6</v>
      </c>
      <c r="L31" s="152">
        <v>6300000000</v>
      </c>
      <c r="M31" s="153">
        <v>0</v>
      </c>
      <c r="N31" s="154">
        <f>N33</f>
        <v>45731</v>
      </c>
      <c r="O31" s="154">
        <f>O33</f>
        <v>45731</v>
      </c>
      <c r="P31" s="154">
        <f>P33</f>
        <v>45731</v>
      </c>
    </row>
    <row r="32" spans="1:16" ht="13.5" thickBot="1" x14ac:dyDescent="0.25">
      <c r="A32" s="146"/>
      <c r="B32" s="147"/>
      <c r="C32" s="149"/>
      <c r="D32" s="155"/>
      <c r="E32" s="155"/>
      <c r="F32" s="150" t="s">
        <v>191</v>
      </c>
      <c r="G32" s="150"/>
      <c r="H32" s="150"/>
      <c r="I32" s="150"/>
      <c r="J32" s="151">
        <v>1</v>
      </c>
      <c r="K32" s="151">
        <v>6</v>
      </c>
      <c r="L32" s="152">
        <v>6340000000</v>
      </c>
      <c r="M32" s="153">
        <v>0</v>
      </c>
      <c r="N32" s="154">
        <f>N33</f>
        <v>45731</v>
      </c>
      <c r="O32" s="154">
        <f>O33</f>
        <v>45731</v>
      </c>
      <c r="P32" s="154">
        <f>P33</f>
        <v>45731</v>
      </c>
    </row>
    <row r="33" spans="1:16" ht="13.5" thickBot="1" x14ac:dyDescent="0.25">
      <c r="A33" s="146"/>
      <c r="B33" s="147"/>
      <c r="C33" s="149"/>
      <c r="D33" s="155"/>
      <c r="E33" s="155"/>
      <c r="F33" s="150" t="s">
        <v>204</v>
      </c>
      <c r="G33" s="150"/>
      <c r="H33" s="150"/>
      <c r="I33" s="150"/>
      <c r="J33" s="151">
        <v>1</v>
      </c>
      <c r="K33" s="151">
        <v>6</v>
      </c>
      <c r="L33" s="161">
        <v>6340500000</v>
      </c>
      <c r="M33" s="153">
        <v>0</v>
      </c>
      <c r="N33" s="154">
        <f t="shared" ref="N33:P34" si="2">N34</f>
        <v>45731</v>
      </c>
      <c r="O33" s="154">
        <f t="shared" si="2"/>
        <v>45731</v>
      </c>
      <c r="P33" s="154">
        <f t="shared" si="2"/>
        <v>45731</v>
      </c>
    </row>
    <row r="34" spans="1:16" ht="13.5" thickBot="1" x14ac:dyDescent="0.25">
      <c r="A34" s="146"/>
      <c r="B34" s="147"/>
      <c r="C34" s="149"/>
      <c r="D34" s="155"/>
      <c r="E34" s="155"/>
      <c r="F34" s="150" t="s">
        <v>205</v>
      </c>
      <c r="G34" s="150"/>
      <c r="H34" s="150"/>
      <c r="I34" s="150"/>
      <c r="J34" s="151">
        <v>1</v>
      </c>
      <c r="K34" s="151">
        <v>6</v>
      </c>
      <c r="L34" s="161" t="str">
        <f>L35</f>
        <v>63405Т0050</v>
      </c>
      <c r="M34" s="153">
        <v>0</v>
      </c>
      <c r="N34" s="154">
        <f>N35</f>
        <v>45731</v>
      </c>
      <c r="O34" s="154">
        <f t="shared" si="2"/>
        <v>45731</v>
      </c>
      <c r="P34" s="154">
        <f t="shared" si="2"/>
        <v>45731</v>
      </c>
    </row>
    <row r="35" spans="1:16" ht="13.5" thickBot="1" x14ac:dyDescent="0.25">
      <c r="A35" s="146"/>
      <c r="B35" s="147"/>
      <c r="C35" s="149"/>
      <c r="D35" s="155"/>
      <c r="E35" s="155"/>
      <c r="F35" s="150" t="s">
        <v>39</v>
      </c>
      <c r="G35" s="150"/>
      <c r="H35" s="150"/>
      <c r="I35" s="150"/>
      <c r="J35" s="151">
        <v>1</v>
      </c>
      <c r="K35" s="151">
        <v>6</v>
      </c>
      <c r="L35" s="162" t="s">
        <v>206</v>
      </c>
      <c r="M35" s="153">
        <v>540</v>
      </c>
      <c r="N35" s="154">
        <v>45731</v>
      </c>
      <c r="O35" s="154">
        <v>45731</v>
      </c>
      <c r="P35" s="154">
        <v>45731</v>
      </c>
    </row>
    <row r="36" spans="1:16" ht="13.5" thickBot="1" x14ac:dyDescent="0.25">
      <c r="A36" s="146"/>
      <c r="B36" s="147"/>
      <c r="C36" s="149"/>
      <c r="D36" s="155"/>
      <c r="E36" s="155"/>
      <c r="F36" s="148" t="s">
        <v>169</v>
      </c>
      <c r="G36" s="148"/>
      <c r="H36" s="148"/>
      <c r="I36" s="148"/>
      <c r="J36" s="142">
        <v>1</v>
      </c>
      <c r="K36" s="142">
        <v>11</v>
      </c>
      <c r="L36" s="163">
        <v>0</v>
      </c>
      <c r="M36" s="144">
        <v>0</v>
      </c>
      <c r="N36" s="145">
        <f t="shared" ref="N36:P39" si="3">N37</f>
        <v>15000</v>
      </c>
      <c r="O36" s="145">
        <f t="shared" si="3"/>
        <v>0</v>
      </c>
      <c r="P36" s="145">
        <f t="shared" si="3"/>
        <v>0</v>
      </c>
    </row>
    <row r="37" spans="1:16" ht="13.5" thickBot="1" x14ac:dyDescent="0.25">
      <c r="A37" s="146"/>
      <c r="B37" s="147"/>
      <c r="C37" s="149"/>
      <c r="D37" s="155"/>
      <c r="E37" s="155"/>
      <c r="F37" s="150" t="s">
        <v>207</v>
      </c>
      <c r="G37" s="150"/>
      <c r="H37" s="150"/>
      <c r="I37" s="150"/>
      <c r="J37" s="151">
        <v>1</v>
      </c>
      <c r="K37" s="151">
        <v>11</v>
      </c>
      <c r="L37" s="162">
        <v>7700000000</v>
      </c>
      <c r="M37" s="153">
        <v>0</v>
      </c>
      <c r="N37" s="154">
        <f>N39</f>
        <v>15000</v>
      </c>
      <c r="O37" s="154">
        <f>O39</f>
        <v>0</v>
      </c>
      <c r="P37" s="154">
        <f>P39</f>
        <v>0</v>
      </c>
    </row>
    <row r="38" spans="1:16" ht="13.5" thickBot="1" x14ac:dyDescent="0.25">
      <c r="A38" s="146"/>
      <c r="B38" s="147"/>
      <c r="C38" s="149"/>
      <c r="D38" s="155"/>
      <c r="E38" s="155"/>
      <c r="F38" s="150" t="s">
        <v>208</v>
      </c>
      <c r="G38" s="150"/>
      <c r="H38" s="150"/>
      <c r="I38" s="150"/>
      <c r="J38" s="151">
        <v>1</v>
      </c>
      <c r="K38" s="151">
        <v>11</v>
      </c>
      <c r="L38" s="162">
        <v>7710000000</v>
      </c>
      <c r="M38" s="153">
        <v>0</v>
      </c>
      <c r="N38" s="154">
        <f>N39</f>
        <v>15000</v>
      </c>
      <c r="O38" s="154">
        <f>O39</f>
        <v>0</v>
      </c>
      <c r="P38" s="154">
        <f>P39</f>
        <v>0</v>
      </c>
    </row>
    <row r="39" spans="1:16" ht="13.5" thickBot="1" x14ac:dyDescent="0.25">
      <c r="A39" s="146"/>
      <c r="B39" s="147"/>
      <c r="C39" s="149"/>
      <c r="D39" s="155"/>
      <c r="E39" s="155"/>
      <c r="F39" s="150" t="s">
        <v>209</v>
      </c>
      <c r="G39" s="150"/>
      <c r="H39" s="150"/>
      <c r="I39" s="150"/>
      <c r="J39" s="151">
        <v>1</v>
      </c>
      <c r="K39" s="151">
        <v>11</v>
      </c>
      <c r="L39" s="162">
        <v>7710000040</v>
      </c>
      <c r="M39" s="153">
        <v>0</v>
      </c>
      <c r="N39" s="154">
        <f t="shared" si="3"/>
        <v>15000</v>
      </c>
      <c r="O39" s="154">
        <f t="shared" si="3"/>
        <v>0</v>
      </c>
      <c r="P39" s="154">
        <f t="shared" si="3"/>
        <v>0</v>
      </c>
    </row>
    <row r="40" spans="1:16" ht="13.5" thickBot="1" x14ac:dyDescent="0.25">
      <c r="A40" s="146"/>
      <c r="B40" s="147"/>
      <c r="C40" s="149"/>
      <c r="D40" s="155"/>
      <c r="E40" s="155"/>
      <c r="F40" s="150" t="s">
        <v>210</v>
      </c>
      <c r="G40" s="150"/>
      <c r="H40" s="150"/>
      <c r="I40" s="150"/>
      <c r="J40" s="151">
        <v>1</v>
      </c>
      <c r="K40" s="151">
        <v>11</v>
      </c>
      <c r="L40" s="162">
        <v>7700000040</v>
      </c>
      <c r="M40" s="153">
        <v>870</v>
      </c>
      <c r="N40" s="154">
        <v>15000</v>
      </c>
      <c r="O40" s="154">
        <v>0</v>
      </c>
      <c r="P40" s="154">
        <v>0</v>
      </c>
    </row>
    <row r="41" spans="1:16" ht="13.5" thickBot="1" x14ac:dyDescent="0.25">
      <c r="A41" s="146"/>
      <c r="B41" s="147"/>
      <c r="C41" s="149"/>
      <c r="D41" s="155"/>
      <c r="E41" s="155"/>
      <c r="F41" s="148" t="s">
        <v>170</v>
      </c>
      <c r="G41" s="150"/>
      <c r="H41" s="150"/>
      <c r="I41" s="150"/>
      <c r="J41" s="142">
        <v>1</v>
      </c>
      <c r="K41" s="142">
        <v>13</v>
      </c>
      <c r="L41" s="163">
        <v>0</v>
      </c>
      <c r="M41" s="144">
        <v>0</v>
      </c>
      <c r="N41" s="145">
        <f>N45</f>
        <v>4392</v>
      </c>
      <c r="O41" s="145">
        <f>O45</f>
        <v>4392</v>
      </c>
      <c r="P41" s="145">
        <f>P45</f>
        <v>4392</v>
      </c>
    </row>
    <row r="42" spans="1:16" ht="13.5" thickBot="1" x14ac:dyDescent="0.25">
      <c r="A42" s="146"/>
      <c r="B42" s="147"/>
      <c r="C42" s="149"/>
      <c r="D42" s="155"/>
      <c r="E42" s="155"/>
      <c r="F42" s="164" t="s">
        <v>190</v>
      </c>
      <c r="G42" s="165"/>
      <c r="H42" s="165"/>
      <c r="I42" s="166"/>
      <c r="J42" s="142">
        <v>1</v>
      </c>
      <c r="K42" s="142">
        <v>13</v>
      </c>
      <c r="L42" s="167">
        <v>6300000000</v>
      </c>
      <c r="M42" s="144">
        <v>0</v>
      </c>
      <c r="N42" s="145">
        <f>N45</f>
        <v>4392</v>
      </c>
      <c r="O42" s="145">
        <f>O45</f>
        <v>4392</v>
      </c>
      <c r="P42" s="145">
        <f>P45</f>
        <v>4392</v>
      </c>
    </row>
    <row r="43" spans="1:16" ht="13.5" thickBot="1" x14ac:dyDescent="0.25">
      <c r="A43" s="146"/>
      <c r="B43" s="147"/>
      <c r="C43" s="149"/>
      <c r="D43" s="155"/>
      <c r="E43" s="155"/>
      <c r="F43" s="164" t="s">
        <v>191</v>
      </c>
      <c r="G43" s="165"/>
      <c r="H43" s="165"/>
      <c r="I43" s="166"/>
      <c r="J43" s="142">
        <v>1</v>
      </c>
      <c r="K43" s="142">
        <v>13</v>
      </c>
      <c r="L43" s="161">
        <v>6340000000</v>
      </c>
      <c r="M43" s="144">
        <v>0</v>
      </c>
      <c r="N43" s="145">
        <f t="shared" ref="N43:P45" si="4">N44</f>
        <v>4392</v>
      </c>
      <c r="O43" s="145">
        <f t="shared" si="4"/>
        <v>4392</v>
      </c>
      <c r="P43" s="145">
        <f t="shared" si="4"/>
        <v>4392</v>
      </c>
    </row>
    <row r="44" spans="1:16" ht="13.5" thickBot="1" x14ac:dyDescent="0.25">
      <c r="A44" s="146"/>
      <c r="B44" s="147"/>
      <c r="C44" s="149"/>
      <c r="D44" s="155"/>
      <c r="E44" s="155"/>
      <c r="F44" s="164" t="s">
        <v>211</v>
      </c>
      <c r="G44" s="165"/>
      <c r="H44" s="165"/>
      <c r="I44" s="166"/>
      <c r="J44" s="142">
        <v>1</v>
      </c>
      <c r="K44" s="142">
        <v>13</v>
      </c>
      <c r="L44" s="161">
        <v>6340500000</v>
      </c>
      <c r="M44" s="144">
        <v>0</v>
      </c>
      <c r="N44" s="145">
        <f t="shared" si="4"/>
        <v>4392</v>
      </c>
      <c r="O44" s="145">
        <f t="shared" si="4"/>
        <v>4392</v>
      </c>
      <c r="P44" s="145">
        <f t="shared" si="4"/>
        <v>4392</v>
      </c>
    </row>
    <row r="45" spans="1:16" ht="13.5" thickBot="1" x14ac:dyDescent="0.25">
      <c r="A45" s="146"/>
      <c r="B45" s="147"/>
      <c r="C45" s="149"/>
      <c r="D45" s="155"/>
      <c r="E45" s="155"/>
      <c r="F45" s="168" t="s">
        <v>212</v>
      </c>
      <c r="G45" s="169"/>
      <c r="H45" s="169"/>
      <c r="I45" s="170"/>
      <c r="J45" s="151">
        <v>1</v>
      </c>
      <c r="K45" s="151">
        <v>13</v>
      </c>
      <c r="L45" s="161">
        <v>6340595100</v>
      </c>
      <c r="M45" s="153">
        <v>0</v>
      </c>
      <c r="N45" s="154">
        <f t="shared" si="4"/>
        <v>4392</v>
      </c>
      <c r="O45" s="154">
        <f t="shared" si="4"/>
        <v>4392</v>
      </c>
      <c r="P45" s="154">
        <f t="shared" si="4"/>
        <v>4392</v>
      </c>
    </row>
    <row r="46" spans="1:16" ht="13.5" thickBot="1" x14ac:dyDescent="0.25">
      <c r="A46" s="146"/>
      <c r="B46" s="147"/>
      <c r="C46" s="149"/>
      <c r="D46" s="155"/>
      <c r="E46" s="155"/>
      <c r="F46" s="150" t="s">
        <v>199</v>
      </c>
      <c r="G46" s="150"/>
      <c r="H46" s="150"/>
      <c r="I46" s="150"/>
      <c r="J46" s="151">
        <v>1</v>
      </c>
      <c r="K46" s="151">
        <v>13</v>
      </c>
      <c r="L46" s="162">
        <v>6340595100</v>
      </c>
      <c r="M46" s="153">
        <v>850</v>
      </c>
      <c r="N46" s="154">
        <v>4392</v>
      </c>
      <c r="O46" s="154">
        <v>4392</v>
      </c>
      <c r="P46" s="154">
        <v>4392</v>
      </c>
    </row>
    <row r="47" spans="1:16" ht="13.5" thickBot="1" x14ac:dyDescent="0.25">
      <c r="A47" s="141" t="s">
        <v>171</v>
      </c>
      <c r="B47" s="141"/>
      <c r="C47" s="141"/>
      <c r="D47" s="141"/>
      <c r="E47" s="141"/>
      <c r="F47" s="141"/>
      <c r="G47" s="141"/>
      <c r="H47" s="141"/>
      <c r="I47" s="141"/>
      <c r="J47" s="142">
        <v>2</v>
      </c>
      <c r="K47" s="142">
        <v>0</v>
      </c>
      <c r="L47" s="143">
        <v>0</v>
      </c>
      <c r="M47" s="144">
        <v>0</v>
      </c>
      <c r="N47" s="145">
        <f t="shared" ref="N47:P51" si="5">N48</f>
        <v>175076.24</v>
      </c>
      <c r="O47" s="145">
        <f t="shared" si="5"/>
        <v>192426.15</v>
      </c>
      <c r="P47" s="145">
        <f t="shared" si="5"/>
        <v>199604.27</v>
      </c>
    </row>
    <row r="48" spans="1:16" ht="13.5" thickBot="1" x14ac:dyDescent="0.25">
      <c r="A48" s="146"/>
      <c r="B48" s="147"/>
      <c r="C48" s="148" t="s">
        <v>172</v>
      </c>
      <c r="D48" s="148"/>
      <c r="E48" s="148"/>
      <c r="F48" s="148"/>
      <c r="G48" s="148"/>
      <c r="H48" s="148"/>
      <c r="I48" s="148"/>
      <c r="J48" s="142">
        <v>2</v>
      </c>
      <c r="K48" s="142">
        <v>3</v>
      </c>
      <c r="L48" s="143">
        <v>0</v>
      </c>
      <c r="M48" s="144">
        <v>0</v>
      </c>
      <c r="N48" s="145">
        <f t="shared" si="5"/>
        <v>175076.24</v>
      </c>
      <c r="O48" s="145">
        <f t="shared" si="5"/>
        <v>192426.15</v>
      </c>
      <c r="P48" s="145">
        <f t="shared" si="5"/>
        <v>199604.27</v>
      </c>
    </row>
    <row r="49" spans="1:16" s="16" customFormat="1" ht="13.5" thickBot="1" x14ac:dyDescent="0.25">
      <c r="A49" s="146"/>
      <c r="B49" s="147"/>
      <c r="C49" s="149"/>
      <c r="D49" s="150" t="s">
        <v>190</v>
      </c>
      <c r="E49" s="150"/>
      <c r="F49" s="150"/>
      <c r="G49" s="150"/>
      <c r="H49" s="150"/>
      <c r="I49" s="150"/>
      <c r="J49" s="151">
        <v>2</v>
      </c>
      <c r="K49" s="151">
        <v>3</v>
      </c>
      <c r="L49" s="152">
        <v>6300000000</v>
      </c>
      <c r="M49" s="153">
        <v>0</v>
      </c>
      <c r="N49" s="154">
        <f>N51</f>
        <v>175076.24</v>
      </c>
      <c r="O49" s="154">
        <f>O51</f>
        <v>192426.15</v>
      </c>
      <c r="P49" s="154">
        <f>P51</f>
        <v>199604.27</v>
      </c>
    </row>
    <row r="50" spans="1:16" s="16" customFormat="1" ht="13.5" thickBot="1" x14ac:dyDescent="0.25">
      <c r="A50" s="146"/>
      <c r="B50" s="147"/>
      <c r="C50" s="149"/>
      <c r="D50" s="155"/>
      <c r="E50" s="155"/>
      <c r="F50" s="150" t="s">
        <v>191</v>
      </c>
      <c r="G50" s="150"/>
      <c r="H50" s="150"/>
      <c r="I50" s="150"/>
      <c r="J50" s="151">
        <v>2</v>
      </c>
      <c r="K50" s="151">
        <v>3</v>
      </c>
      <c r="L50" s="152">
        <v>6340000000</v>
      </c>
      <c r="M50" s="153">
        <v>0</v>
      </c>
      <c r="N50" s="154">
        <f>N51</f>
        <v>175076.24</v>
      </c>
      <c r="O50" s="154">
        <f>O51</f>
        <v>192426.15</v>
      </c>
      <c r="P50" s="154">
        <f>P51</f>
        <v>199604.27</v>
      </c>
    </row>
    <row r="51" spans="1:16" ht="13.5" thickBot="1" x14ac:dyDescent="0.25">
      <c r="A51" s="146"/>
      <c r="B51" s="147"/>
      <c r="C51" s="149"/>
      <c r="D51" s="155"/>
      <c r="E51" s="150" t="s">
        <v>213</v>
      </c>
      <c r="F51" s="150"/>
      <c r="G51" s="150"/>
      <c r="H51" s="150"/>
      <c r="I51" s="150"/>
      <c r="J51" s="151">
        <v>2</v>
      </c>
      <c r="K51" s="151">
        <v>3</v>
      </c>
      <c r="L51" s="152">
        <v>6340500000</v>
      </c>
      <c r="M51" s="153">
        <v>0</v>
      </c>
      <c r="N51" s="154">
        <f t="shared" si="5"/>
        <v>175076.24</v>
      </c>
      <c r="O51" s="154">
        <f t="shared" si="5"/>
        <v>192426.15</v>
      </c>
      <c r="P51" s="154">
        <f t="shared" si="5"/>
        <v>199604.27</v>
      </c>
    </row>
    <row r="52" spans="1:16" ht="13.5" thickBot="1" x14ac:dyDescent="0.25">
      <c r="A52" s="146"/>
      <c r="B52" s="147"/>
      <c r="C52" s="149"/>
      <c r="D52" s="155"/>
      <c r="E52" s="155"/>
      <c r="F52" s="150" t="s">
        <v>214</v>
      </c>
      <c r="G52" s="150"/>
      <c r="H52" s="150"/>
      <c r="I52" s="150"/>
      <c r="J52" s="151">
        <v>2</v>
      </c>
      <c r="K52" s="151">
        <v>3</v>
      </c>
      <c r="L52" s="152">
        <v>6340551180</v>
      </c>
      <c r="M52" s="153">
        <v>0</v>
      </c>
      <c r="N52" s="154">
        <f>N53+N54</f>
        <v>175076.24</v>
      </c>
      <c r="O52" s="154">
        <f>O53+O54</f>
        <v>192426.15</v>
      </c>
      <c r="P52" s="154">
        <f>P53+P54</f>
        <v>199604.27</v>
      </c>
    </row>
    <row r="53" spans="1:16" ht="13.5" thickBot="1" x14ac:dyDescent="0.25">
      <c r="A53" s="146"/>
      <c r="B53" s="147"/>
      <c r="C53" s="149"/>
      <c r="D53" s="155"/>
      <c r="E53" s="155"/>
      <c r="F53" s="150" t="s">
        <v>194</v>
      </c>
      <c r="G53" s="150"/>
      <c r="H53" s="150"/>
      <c r="I53" s="150"/>
      <c r="J53" s="151">
        <v>2</v>
      </c>
      <c r="K53" s="151">
        <v>3</v>
      </c>
      <c r="L53" s="152">
        <v>6340551180</v>
      </c>
      <c r="M53" s="153">
        <v>120</v>
      </c>
      <c r="N53" s="154">
        <v>169260</v>
      </c>
      <c r="O53" s="154">
        <v>182280</v>
      </c>
      <c r="P53" s="154">
        <v>195300</v>
      </c>
    </row>
    <row r="54" spans="1:16" ht="13.5" thickBot="1" x14ac:dyDescent="0.25">
      <c r="A54" s="146"/>
      <c r="B54" s="147"/>
      <c r="C54" s="149"/>
      <c r="D54" s="155"/>
      <c r="E54" s="155"/>
      <c r="F54" s="150" t="s">
        <v>197</v>
      </c>
      <c r="G54" s="150"/>
      <c r="H54" s="150"/>
      <c r="I54" s="150"/>
      <c r="J54" s="151">
        <v>2</v>
      </c>
      <c r="K54" s="151">
        <v>3</v>
      </c>
      <c r="L54" s="152">
        <v>6340551180</v>
      </c>
      <c r="M54" s="153">
        <v>240</v>
      </c>
      <c r="N54" s="154">
        <v>5816.24</v>
      </c>
      <c r="O54" s="154">
        <v>10146.15</v>
      </c>
      <c r="P54" s="154">
        <v>4304.2700000000004</v>
      </c>
    </row>
    <row r="55" spans="1:16" ht="13.5" thickBot="1" x14ac:dyDescent="0.25">
      <c r="A55" s="141" t="s">
        <v>173</v>
      </c>
      <c r="B55" s="141"/>
      <c r="C55" s="141"/>
      <c r="D55" s="141"/>
      <c r="E55" s="141"/>
      <c r="F55" s="141"/>
      <c r="G55" s="141"/>
      <c r="H55" s="141"/>
      <c r="I55" s="141"/>
      <c r="J55" s="142">
        <v>3</v>
      </c>
      <c r="K55" s="142">
        <v>0</v>
      </c>
      <c r="L55" s="143">
        <v>0</v>
      </c>
      <c r="M55" s="144">
        <v>0</v>
      </c>
      <c r="N55" s="145">
        <f>N56+N62</f>
        <v>111992</v>
      </c>
      <c r="O55" s="145">
        <f>O56+O62</f>
        <v>22000</v>
      </c>
      <c r="P55" s="145">
        <f>P56+P62</f>
        <v>0</v>
      </c>
    </row>
    <row r="56" spans="1:16" ht="13.5" thickBot="1" x14ac:dyDescent="0.25">
      <c r="A56" s="146"/>
      <c r="B56" s="147"/>
      <c r="C56" s="148" t="s">
        <v>215</v>
      </c>
      <c r="D56" s="148"/>
      <c r="E56" s="148"/>
      <c r="F56" s="148"/>
      <c r="G56" s="148"/>
      <c r="H56" s="148"/>
      <c r="I56" s="148"/>
      <c r="J56" s="142">
        <v>3</v>
      </c>
      <c r="K56" s="142">
        <v>10</v>
      </c>
      <c r="L56" s="143">
        <v>0</v>
      </c>
      <c r="M56" s="144">
        <v>0</v>
      </c>
      <c r="N56" s="145">
        <f t="shared" ref="N56:P60" si="6">N57</f>
        <v>109992</v>
      </c>
      <c r="O56" s="145">
        <f t="shared" si="6"/>
        <v>20000</v>
      </c>
      <c r="P56" s="145">
        <f t="shared" si="6"/>
        <v>0</v>
      </c>
    </row>
    <row r="57" spans="1:16" s="16" customFormat="1" ht="13.5" thickBot="1" x14ac:dyDescent="0.25">
      <c r="A57" s="146"/>
      <c r="B57" s="147"/>
      <c r="C57" s="149"/>
      <c r="D57" s="150" t="s">
        <v>190</v>
      </c>
      <c r="E57" s="150"/>
      <c r="F57" s="150"/>
      <c r="G57" s="150"/>
      <c r="H57" s="150"/>
      <c r="I57" s="150"/>
      <c r="J57" s="151">
        <v>3</v>
      </c>
      <c r="K57" s="151">
        <v>10</v>
      </c>
      <c r="L57" s="152">
        <v>6300000000</v>
      </c>
      <c r="M57" s="153">
        <v>0</v>
      </c>
      <c r="N57" s="154">
        <f>N59</f>
        <v>109992</v>
      </c>
      <c r="O57" s="154">
        <f>O59</f>
        <v>20000</v>
      </c>
      <c r="P57" s="154">
        <f>P59</f>
        <v>0</v>
      </c>
    </row>
    <row r="58" spans="1:16" s="16" customFormat="1" ht="13.5" thickBot="1" x14ac:dyDescent="0.25">
      <c r="A58" s="146"/>
      <c r="B58" s="147"/>
      <c r="C58" s="149"/>
      <c r="D58" s="155"/>
      <c r="E58" s="155"/>
      <c r="F58" s="150" t="s">
        <v>191</v>
      </c>
      <c r="G58" s="150"/>
      <c r="H58" s="150"/>
      <c r="I58" s="150"/>
      <c r="J58" s="151">
        <v>3</v>
      </c>
      <c r="K58" s="151">
        <v>10</v>
      </c>
      <c r="L58" s="152">
        <v>6340000000</v>
      </c>
      <c r="M58" s="153">
        <v>0</v>
      </c>
      <c r="N58" s="154">
        <f>N59</f>
        <v>109992</v>
      </c>
      <c r="O58" s="154">
        <f>O59</f>
        <v>20000</v>
      </c>
      <c r="P58" s="154">
        <f>P59</f>
        <v>0</v>
      </c>
    </row>
    <row r="59" spans="1:16" ht="13.5" thickBot="1" x14ac:dyDescent="0.25">
      <c r="A59" s="146"/>
      <c r="B59" s="147"/>
      <c r="C59" s="149"/>
      <c r="D59" s="155"/>
      <c r="E59" s="150" t="s">
        <v>216</v>
      </c>
      <c r="F59" s="150"/>
      <c r="G59" s="150"/>
      <c r="H59" s="150"/>
      <c r="I59" s="150"/>
      <c r="J59" s="151">
        <v>3</v>
      </c>
      <c r="K59" s="151">
        <v>10</v>
      </c>
      <c r="L59" s="152">
        <v>6340100000</v>
      </c>
      <c r="M59" s="153">
        <v>0</v>
      </c>
      <c r="N59" s="154">
        <f t="shared" si="6"/>
        <v>109992</v>
      </c>
      <c r="O59" s="154">
        <f t="shared" si="6"/>
        <v>20000</v>
      </c>
      <c r="P59" s="154">
        <f t="shared" si="6"/>
        <v>0</v>
      </c>
    </row>
    <row r="60" spans="1:16" ht="13.5" thickBot="1" x14ac:dyDescent="0.25">
      <c r="A60" s="146"/>
      <c r="B60" s="147"/>
      <c r="C60" s="149"/>
      <c r="D60" s="155"/>
      <c r="E60" s="155"/>
      <c r="F60" s="150" t="s">
        <v>217</v>
      </c>
      <c r="G60" s="150"/>
      <c r="H60" s="150"/>
      <c r="I60" s="150"/>
      <c r="J60" s="151">
        <v>3</v>
      </c>
      <c r="K60" s="151">
        <v>10</v>
      </c>
      <c r="L60" s="152">
        <v>6340195020</v>
      </c>
      <c r="M60" s="153">
        <v>0</v>
      </c>
      <c r="N60" s="154">
        <f t="shared" si="6"/>
        <v>109992</v>
      </c>
      <c r="O60" s="154">
        <f t="shared" si="6"/>
        <v>20000</v>
      </c>
      <c r="P60" s="154">
        <f t="shared" si="6"/>
        <v>0</v>
      </c>
    </row>
    <row r="61" spans="1:16" ht="13.5" thickBot="1" x14ac:dyDescent="0.25">
      <c r="A61" s="146"/>
      <c r="B61" s="147"/>
      <c r="C61" s="149"/>
      <c r="D61" s="155"/>
      <c r="E61" s="155"/>
      <c r="F61" s="150" t="s">
        <v>197</v>
      </c>
      <c r="G61" s="150"/>
      <c r="H61" s="150"/>
      <c r="I61" s="150"/>
      <c r="J61" s="151">
        <v>3</v>
      </c>
      <c r="K61" s="151">
        <v>10</v>
      </c>
      <c r="L61" s="152">
        <v>6340195020</v>
      </c>
      <c r="M61" s="153">
        <v>240</v>
      </c>
      <c r="N61" s="154">
        <v>109992</v>
      </c>
      <c r="O61" s="154">
        <v>20000</v>
      </c>
      <c r="P61" s="154">
        <v>0</v>
      </c>
    </row>
    <row r="62" spans="1:16" s="16" customFormat="1" ht="13.5" thickBot="1" x14ac:dyDescent="0.25">
      <c r="A62" s="146"/>
      <c r="B62" s="147"/>
      <c r="C62" s="149"/>
      <c r="D62" s="149"/>
      <c r="E62" s="149"/>
      <c r="F62" s="148" t="s">
        <v>175</v>
      </c>
      <c r="G62" s="148"/>
      <c r="H62" s="148"/>
      <c r="I62" s="148"/>
      <c r="J62" s="142">
        <v>3</v>
      </c>
      <c r="K62" s="142">
        <v>14</v>
      </c>
      <c r="L62" s="143">
        <v>0</v>
      </c>
      <c r="M62" s="144">
        <v>0</v>
      </c>
      <c r="N62" s="145">
        <f>N64</f>
        <v>2000</v>
      </c>
      <c r="O62" s="145">
        <f>O64</f>
        <v>2000</v>
      </c>
      <c r="P62" s="145">
        <f>P64</f>
        <v>0</v>
      </c>
    </row>
    <row r="63" spans="1:16" s="16" customFormat="1" ht="13.5" thickBot="1" x14ac:dyDescent="0.25">
      <c r="A63" s="146"/>
      <c r="B63" s="147"/>
      <c r="C63" s="149"/>
      <c r="D63" s="149"/>
      <c r="E63" s="149"/>
      <c r="F63" s="164" t="s">
        <v>190</v>
      </c>
      <c r="G63" s="165"/>
      <c r="H63" s="165"/>
      <c r="I63" s="166"/>
      <c r="J63" s="142">
        <v>3</v>
      </c>
      <c r="K63" s="142">
        <v>14</v>
      </c>
      <c r="L63" s="143">
        <v>6300000000</v>
      </c>
      <c r="M63" s="144">
        <v>0</v>
      </c>
      <c r="N63" s="145">
        <f>N64</f>
        <v>2000</v>
      </c>
      <c r="O63" s="145">
        <f>O64</f>
        <v>2000</v>
      </c>
      <c r="P63" s="145">
        <f>P64</f>
        <v>0</v>
      </c>
    </row>
    <row r="64" spans="1:16" s="16" customFormat="1" ht="13.5" thickBot="1" x14ac:dyDescent="0.25">
      <c r="A64" s="146"/>
      <c r="B64" s="147"/>
      <c r="C64" s="149"/>
      <c r="D64" s="149"/>
      <c r="E64" s="149"/>
      <c r="F64" s="164" t="s">
        <v>218</v>
      </c>
      <c r="G64" s="165"/>
      <c r="H64" s="165"/>
      <c r="I64" s="166"/>
      <c r="J64" s="142">
        <v>3</v>
      </c>
      <c r="K64" s="142">
        <v>14</v>
      </c>
      <c r="L64" s="143">
        <v>6340000000</v>
      </c>
      <c r="M64" s="144">
        <v>0</v>
      </c>
      <c r="N64" s="145">
        <f t="shared" ref="N64:P66" si="7">N65</f>
        <v>2000</v>
      </c>
      <c r="O64" s="145">
        <f t="shared" si="7"/>
        <v>2000</v>
      </c>
      <c r="P64" s="145">
        <f t="shared" si="7"/>
        <v>0</v>
      </c>
    </row>
    <row r="65" spans="1:16" s="16" customFormat="1" ht="13.5" thickBot="1" x14ac:dyDescent="0.25">
      <c r="A65" s="146"/>
      <c r="B65" s="147"/>
      <c r="C65" s="149"/>
      <c r="D65" s="149"/>
      <c r="E65" s="149"/>
      <c r="F65" s="148" t="s">
        <v>216</v>
      </c>
      <c r="G65" s="148"/>
      <c r="H65" s="148"/>
      <c r="I65" s="148"/>
      <c r="J65" s="142">
        <v>3</v>
      </c>
      <c r="K65" s="142">
        <v>4</v>
      </c>
      <c r="L65" s="143">
        <v>6340100000</v>
      </c>
      <c r="M65" s="144">
        <v>0</v>
      </c>
      <c r="N65" s="145">
        <f t="shared" si="7"/>
        <v>2000</v>
      </c>
      <c r="O65" s="145">
        <f t="shared" si="7"/>
        <v>2000</v>
      </c>
      <c r="P65" s="145">
        <f t="shared" si="7"/>
        <v>0</v>
      </c>
    </row>
    <row r="66" spans="1:16" ht="13.5" thickBot="1" x14ac:dyDescent="0.25">
      <c r="A66" s="146"/>
      <c r="B66" s="147"/>
      <c r="C66" s="149"/>
      <c r="D66" s="155"/>
      <c r="E66" s="155"/>
      <c r="F66" s="150" t="s">
        <v>219</v>
      </c>
      <c r="G66" s="150"/>
      <c r="H66" s="150"/>
      <c r="I66" s="150"/>
      <c r="J66" s="151">
        <v>3</v>
      </c>
      <c r="K66" s="151">
        <v>14</v>
      </c>
      <c r="L66" s="152">
        <v>6340120040</v>
      </c>
      <c r="M66" s="153">
        <v>0</v>
      </c>
      <c r="N66" s="154">
        <f t="shared" si="7"/>
        <v>2000</v>
      </c>
      <c r="O66" s="154">
        <f t="shared" si="7"/>
        <v>2000</v>
      </c>
      <c r="P66" s="154">
        <f t="shared" si="7"/>
        <v>0</v>
      </c>
    </row>
    <row r="67" spans="1:16" ht="13.5" thickBot="1" x14ac:dyDescent="0.25">
      <c r="A67" s="146"/>
      <c r="B67" s="147"/>
      <c r="C67" s="149"/>
      <c r="D67" s="155"/>
      <c r="E67" s="155"/>
      <c r="F67" s="150" t="s">
        <v>197</v>
      </c>
      <c r="G67" s="150"/>
      <c r="H67" s="150"/>
      <c r="I67" s="150"/>
      <c r="J67" s="151">
        <v>3</v>
      </c>
      <c r="K67" s="151">
        <v>14</v>
      </c>
      <c r="L67" s="152">
        <v>6340120040</v>
      </c>
      <c r="M67" s="153">
        <v>240</v>
      </c>
      <c r="N67" s="154">
        <v>2000</v>
      </c>
      <c r="O67" s="154">
        <v>2000</v>
      </c>
      <c r="P67" s="154">
        <v>0</v>
      </c>
    </row>
    <row r="68" spans="1:16" ht="13.5" thickBot="1" x14ac:dyDescent="0.25">
      <c r="A68" s="141" t="s">
        <v>176</v>
      </c>
      <c r="B68" s="141"/>
      <c r="C68" s="141"/>
      <c r="D68" s="141"/>
      <c r="E68" s="141"/>
      <c r="F68" s="141"/>
      <c r="G68" s="141"/>
      <c r="H68" s="141"/>
      <c r="I68" s="141"/>
      <c r="J68" s="142">
        <v>4</v>
      </c>
      <c r="K68" s="142">
        <v>0</v>
      </c>
      <c r="L68" s="143">
        <v>0</v>
      </c>
      <c r="M68" s="144">
        <v>0</v>
      </c>
      <c r="N68" s="145">
        <f>N69</f>
        <v>1017000</v>
      </c>
      <c r="O68" s="145">
        <f t="shared" ref="N68:Q73" si="8">O69</f>
        <v>1063000</v>
      </c>
      <c r="P68" s="145">
        <f>P69</f>
        <v>1408000</v>
      </c>
    </row>
    <row r="69" spans="1:16" ht="13.5" thickBot="1" x14ac:dyDescent="0.25">
      <c r="A69" s="146"/>
      <c r="B69" s="146"/>
      <c r="C69" s="146"/>
      <c r="D69" s="146"/>
      <c r="E69" s="146"/>
      <c r="F69" s="141" t="s">
        <v>177</v>
      </c>
      <c r="G69" s="141"/>
      <c r="H69" s="141"/>
      <c r="I69" s="141"/>
      <c r="J69" s="142">
        <v>4</v>
      </c>
      <c r="K69" s="142">
        <v>9</v>
      </c>
      <c r="L69" s="143">
        <v>0</v>
      </c>
      <c r="M69" s="144">
        <v>0</v>
      </c>
      <c r="N69" s="145">
        <f>N70</f>
        <v>1017000</v>
      </c>
      <c r="O69" s="145">
        <f t="shared" si="8"/>
        <v>1063000</v>
      </c>
      <c r="P69" s="145">
        <f t="shared" si="8"/>
        <v>1408000</v>
      </c>
    </row>
    <row r="70" spans="1:16" s="16" customFormat="1" ht="13.5" thickBot="1" x14ac:dyDescent="0.25">
      <c r="A70" s="146"/>
      <c r="B70" s="147"/>
      <c r="C70" s="150" t="s">
        <v>190</v>
      </c>
      <c r="D70" s="150"/>
      <c r="E70" s="150"/>
      <c r="F70" s="150"/>
      <c r="G70" s="150"/>
      <c r="H70" s="150"/>
      <c r="I70" s="150"/>
      <c r="J70" s="151">
        <v>4</v>
      </c>
      <c r="K70" s="151">
        <v>9</v>
      </c>
      <c r="L70" s="152">
        <v>6300000000</v>
      </c>
      <c r="M70" s="153">
        <v>0</v>
      </c>
      <c r="N70" s="154">
        <f>N71</f>
        <v>1017000</v>
      </c>
      <c r="O70" s="154">
        <f>O72</f>
        <v>1063000</v>
      </c>
      <c r="P70" s="154">
        <f>P72</f>
        <v>1408000</v>
      </c>
    </row>
    <row r="71" spans="1:16" s="16" customFormat="1" ht="13.5" thickBot="1" x14ac:dyDescent="0.25">
      <c r="A71" s="146"/>
      <c r="B71" s="147"/>
      <c r="C71" s="155"/>
      <c r="D71" s="155"/>
      <c r="E71" s="155"/>
      <c r="F71" s="150" t="s">
        <v>191</v>
      </c>
      <c r="G71" s="150"/>
      <c r="H71" s="150"/>
      <c r="I71" s="150"/>
      <c r="J71" s="151">
        <v>4</v>
      </c>
      <c r="K71" s="151">
        <v>9</v>
      </c>
      <c r="L71" s="152">
        <v>6340000000</v>
      </c>
      <c r="M71" s="153">
        <v>0</v>
      </c>
      <c r="N71" s="154">
        <f>N72</f>
        <v>1017000</v>
      </c>
      <c r="O71" s="154">
        <f>O72</f>
        <v>1063000</v>
      </c>
      <c r="P71" s="154">
        <f>P72</f>
        <v>1408000</v>
      </c>
    </row>
    <row r="72" spans="1:16" ht="13.5" thickBot="1" x14ac:dyDescent="0.25">
      <c r="A72" s="146"/>
      <c r="B72" s="147"/>
      <c r="C72" s="149"/>
      <c r="D72" s="150" t="s">
        <v>220</v>
      </c>
      <c r="E72" s="150"/>
      <c r="F72" s="150"/>
      <c r="G72" s="150"/>
      <c r="H72" s="150"/>
      <c r="I72" s="150"/>
      <c r="J72" s="151">
        <v>4</v>
      </c>
      <c r="K72" s="151">
        <v>9</v>
      </c>
      <c r="L72" s="152">
        <v>6340200000</v>
      </c>
      <c r="M72" s="153">
        <v>0</v>
      </c>
      <c r="N72" s="154">
        <f t="shared" si="8"/>
        <v>1017000</v>
      </c>
      <c r="O72" s="154">
        <f t="shared" si="8"/>
        <v>1063000</v>
      </c>
      <c r="P72" s="154">
        <f t="shared" si="8"/>
        <v>1408000</v>
      </c>
    </row>
    <row r="73" spans="1:16" ht="13.5" thickBot="1" x14ac:dyDescent="0.25">
      <c r="A73" s="146"/>
      <c r="B73" s="147"/>
      <c r="C73" s="149"/>
      <c r="D73" s="155"/>
      <c r="E73" s="150" t="s">
        <v>221</v>
      </c>
      <c r="F73" s="150"/>
      <c r="G73" s="150"/>
      <c r="H73" s="150"/>
      <c r="I73" s="150"/>
      <c r="J73" s="151">
        <v>4</v>
      </c>
      <c r="K73" s="151">
        <v>9</v>
      </c>
      <c r="L73" s="152">
        <v>6340295280</v>
      </c>
      <c r="M73" s="153">
        <v>0</v>
      </c>
      <c r="N73" s="154">
        <f t="shared" si="8"/>
        <v>1017000</v>
      </c>
      <c r="O73" s="154">
        <f t="shared" si="8"/>
        <v>1063000</v>
      </c>
      <c r="P73" s="154">
        <f t="shared" si="8"/>
        <v>1408000</v>
      </c>
    </row>
    <row r="74" spans="1:16" ht="13.5" thickBot="1" x14ac:dyDescent="0.25">
      <c r="A74" s="146"/>
      <c r="B74" s="147"/>
      <c r="C74" s="149"/>
      <c r="D74" s="155"/>
      <c r="E74" s="155"/>
      <c r="F74" s="150" t="s">
        <v>197</v>
      </c>
      <c r="G74" s="150"/>
      <c r="H74" s="150"/>
      <c r="I74" s="150"/>
      <c r="J74" s="151">
        <v>4</v>
      </c>
      <c r="K74" s="151">
        <v>9</v>
      </c>
      <c r="L74" s="152">
        <v>6340295280</v>
      </c>
      <c r="M74" s="153">
        <v>240</v>
      </c>
      <c r="N74" s="154">
        <v>1017000</v>
      </c>
      <c r="O74" s="154">
        <v>1063000</v>
      </c>
      <c r="P74" s="154">
        <v>1408000</v>
      </c>
    </row>
    <row r="75" spans="1:16" ht="13.5" thickBot="1" x14ac:dyDescent="0.25">
      <c r="A75" s="141" t="s">
        <v>178</v>
      </c>
      <c r="B75" s="141"/>
      <c r="C75" s="141"/>
      <c r="D75" s="141"/>
      <c r="E75" s="141"/>
      <c r="F75" s="141"/>
      <c r="G75" s="141"/>
      <c r="H75" s="141"/>
      <c r="I75" s="141"/>
      <c r="J75" s="142">
        <v>5</v>
      </c>
      <c r="K75" s="142">
        <v>0</v>
      </c>
      <c r="L75" s="143">
        <v>0</v>
      </c>
      <c r="M75" s="144">
        <v>0</v>
      </c>
      <c r="N75" s="145">
        <f>N76</f>
        <v>0</v>
      </c>
      <c r="O75" s="145">
        <f>O76</f>
        <v>20000</v>
      </c>
      <c r="P75" s="145">
        <f>P76</f>
        <v>0</v>
      </c>
    </row>
    <row r="76" spans="1:16" ht="13.5" thickBot="1" x14ac:dyDescent="0.25">
      <c r="A76" s="146"/>
      <c r="B76" s="147"/>
      <c r="C76" s="148" t="s">
        <v>179</v>
      </c>
      <c r="D76" s="148"/>
      <c r="E76" s="148"/>
      <c r="F76" s="148"/>
      <c r="G76" s="148"/>
      <c r="H76" s="148"/>
      <c r="I76" s="148"/>
      <c r="J76" s="142">
        <v>5</v>
      </c>
      <c r="K76" s="142">
        <v>3</v>
      </c>
      <c r="L76" s="143">
        <v>0</v>
      </c>
      <c r="M76" s="144">
        <v>0</v>
      </c>
      <c r="N76" s="145">
        <f t="shared" ref="N76:P80" si="9">N77</f>
        <v>0</v>
      </c>
      <c r="O76" s="145">
        <f t="shared" si="9"/>
        <v>20000</v>
      </c>
      <c r="P76" s="145">
        <f t="shared" si="9"/>
        <v>0</v>
      </c>
    </row>
    <row r="77" spans="1:16" ht="13.5" thickBot="1" x14ac:dyDescent="0.25">
      <c r="A77" s="146"/>
      <c r="B77" s="147"/>
      <c r="C77" s="149"/>
      <c r="D77" s="150" t="s">
        <v>190</v>
      </c>
      <c r="E77" s="150"/>
      <c r="F77" s="150"/>
      <c r="G77" s="150"/>
      <c r="H77" s="150"/>
      <c r="I77" s="150"/>
      <c r="J77" s="151">
        <v>5</v>
      </c>
      <c r="K77" s="151">
        <v>3</v>
      </c>
      <c r="L77" s="152">
        <v>6300000000</v>
      </c>
      <c r="M77" s="153">
        <v>0</v>
      </c>
      <c r="N77" s="154">
        <f>N79</f>
        <v>0</v>
      </c>
      <c r="O77" s="154">
        <f>O79</f>
        <v>20000</v>
      </c>
      <c r="P77" s="154">
        <f>P79</f>
        <v>0</v>
      </c>
    </row>
    <row r="78" spans="1:16" ht="13.5" thickBot="1" x14ac:dyDescent="0.25">
      <c r="A78" s="146"/>
      <c r="B78" s="147"/>
      <c r="C78" s="149"/>
      <c r="D78" s="155"/>
      <c r="E78" s="155"/>
      <c r="F78" s="150" t="s">
        <v>191</v>
      </c>
      <c r="G78" s="150"/>
      <c r="H78" s="150"/>
      <c r="I78" s="150"/>
      <c r="J78" s="151">
        <v>5</v>
      </c>
      <c r="K78" s="151">
        <v>3</v>
      </c>
      <c r="L78" s="152">
        <v>6340000000</v>
      </c>
      <c r="M78" s="153">
        <v>0</v>
      </c>
      <c r="N78" s="154">
        <f>N79</f>
        <v>0</v>
      </c>
      <c r="O78" s="154">
        <f>O79</f>
        <v>20000</v>
      </c>
      <c r="P78" s="154">
        <f>P79</f>
        <v>0</v>
      </c>
    </row>
    <row r="79" spans="1:16" ht="13.5" thickBot="1" x14ac:dyDescent="0.25">
      <c r="A79" s="146"/>
      <c r="B79" s="147"/>
      <c r="C79" s="149"/>
      <c r="D79" s="155"/>
      <c r="E79" s="150" t="s">
        <v>222</v>
      </c>
      <c r="F79" s="150"/>
      <c r="G79" s="150"/>
      <c r="H79" s="150"/>
      <c r="I79" s="150"/>
      <c r="J79" s="151">
        <v>5</v>
      </c>
      <c r="K79" s="151">
        <v>3</v>
      </c>
      <c r="L79" s="152">
        <v>6340300000</v>
      </c>
      <c r="M79" s="153">
        <v>0</v>
      </c>
      <c r="N79" s="154">
        <f>N80</f>
        <v>0</v>
      </c>
      <c r="O79" s="154">
        <f>O80</f>
        <v>20000</v>
      </c>
      <c r="P79" s="154">
        <f t="shared" si="9"/>
        <v>0</v>
      </c>
    </row>
    <row r="80" spans="1:16" s="16" customFormat="1" ht="13.5" thickBot="1" x14ac:dyDescent="0.25">
      <c r="A80" s="146"/>
      <c r="B80" s="147"/>
      <c r="C80" s="149"/>
      <c r="D80" s="155"/>
      <c r="E80" s="155"/>
      <c r="F80" s="150" t="s">
        <v>223</v>
      </c>
      <c r="G80" s="150"/>
      <c r="H80" s="150"/>
      <c r="I80" s="150"/>
      <c r="J80" s="151">
        <v>5</v>
      </c>
      <c r="K80" s="151">
        <v>3</v>
      </c>
      <c r="L80" s="152">
        <v>6340395310</v>
      </c>
      <c r="M80" s="153">
        <v>0</v>
      </c>
      <c r="N80" s="154">
        <f t="shared" si="9"/>
        <v>0</v>
      </c>
      <c r="O80" s="154">
        <f t="shared" si="9"/>
        <v>20000</v>
      </c>
      <c r="P80" s="154">
        <f t="shared" si="9"/>
        <v>0</v>
      </c>
    </row>
    <row r="81" spans="1:16" ht="13.5" thickBot="1" x14ac:dyDescent="0.25">
      <c r="A81" s="146"/>
      <c r="B81" s="147"/>
      <c r="C81" s="149"/>
      <c r="D81" s="155"/>
      <c r="E81" s="155"/>
      <c r="F81" s="150" t="s">
        <v>197</v>
      </c>
      <c r="G81" s="150"/>
      <c r="H81" s="150"/>
      <c r="I81" s="150"/>
      <c r="J81" s="151">
        <v>5</v>
      </c>
      <c r="K81" s="151">
        <v>3</v>
      </c>
      <c r="L81" s="152">
        <v>6340395310</v>
      </c>
      <c r="M81" s="153">
        <v>240</v>
      </c>
      <c r="N81" s="154">
        <v>0</v>
      </c>
      <c r="O81" s="154">
        <v>20000</v>
      </c>
      <c r="P81" s="154">
        <v>0</v>
      </c>
    </row>
    <row r="82" spans="1:16" ht="13.5" thickBot="1" x14ac:dyDescent="0.25">
      <c r="A82" s="141" t="s">
        <v>180</v>
      </c>
      <c r="B82" s="141"/>
      <c r="C82" s="141"/>
      <c r="D82" s="141"/>
      <c r="E82" s="141"/>
      <c r="F82" s="141"/>
      <c r="G82" s="141"/>
      <c r="H82" s="141"/>
      <c r="I82" s="141"/>
      <c r="J82" s="142">
        <v>8</v>
      </c>
      <c r="K82" s="142">
        <v>0</v>
      </c>
      <c r="L82" s="143">
        <v>0</v>
      </c>
      <c r="M82" s="144">
        <v>0</v>
      </c>
      <c r="N82" s="145">
        <f t="shared" ref="N82:P83" si="10">N83</f>
        <v>3830703</v>
      </c>
      <c r="O82" s="145">
        <f t="shared" si="10"/>
        <v>3902128</v>
      </c>
      <c r="P82" s="145">
        <f t="shared" si="10"/>
        <v>4117353</v>
      </c>
    </row>
    <row r="83" spans="1:16" ht="13.5" thickBot="1" x14ac:dyDescent="0.25">
      <c r="A83" s="146"/>
      <c r="B83" s="147"/>
      <c r="C83" s="148" t="s">
        <v>181</v>
      </c>
      <c r="D83" s="148"/>
      <c r="E83" s="148"/>
      <c r="F83" s="148"/>
      <c r="G83" s="148"/>
      <c r="H83" s="148"/>
      <c r="I83" s="148"/>
      <c r="J83" s="142">
        <v>8</v>
      </c>
      <c r="K83" s="142">
        <v>1</v>
      </c>
      <c r="L83" s="143">
        <v>0</v>
      </c>
      <c r="M83" s="144">
        <v>0</v>
      </c>
      <c r="N83" s="145">
        <f t="shared" si="10"/>
        <v>3830703</v>
      </c>
      <c r="O83" s="145">
        <f t="shared" si="10"/>
        <v>3902128</v>
      </c>
      <c r="P83" s="145">
        <f t="shared" si="10"/>
        <v>4117353</v>
      </c>
    </row>
    <row r="84" spans="1:16" ht="13.5" thickBot="1" x14ac:dyDescent="0.25">
      <c r="A84" s="146"/>
      <c r="B84" s="147"/>
      <c r="C84" s="149"/>
      <c r="D84" s="150" t="s">
        <v>190</v>
      </c>
      <c r="E84" s="150"/>
      <c r="F84" s="150"/>
      <c r="G84" s="150"/>
      <c r="H84" s="150"/>
      <c r="I84" s="150"/>
      <c r="J84" s="151">
        <v>8</v>
      </c>
      <c r="K84" s="151">
        <v>1</v>
      </c>
      <c r="L84" s="152">
        <v>6300000000</v>
      </c>
      <c r="M84" s="153">
        <v>0</v>
      </c>
      <c r="N84" s="154">
        <f>N86</f>
        <v>3830703</v>
      </c>
      <c r="O84" s="154">
        <f>O86</f>
        <v>3902128</v>
      </c>
      <c r="P84" s="154">
        <f>P86</f>
        <v>4117353</v>
      </c>
    </row>
    <row r="85" spans="1:16" ht="13.5" thickBot="1" x14ac:dyDescent="0.25">
      <c r="A85" s="146"/>
      <c r="B85" s="147"/>
      <c r="C85" s="149"/>
      <c r="D85" s="155"/>
      <c r="E85" s="155"/>
      <c r="F85" s="150" t="s">
        <v>191</v>
      </c>
      <c r="G85" s="150"/>
      <c r="H85" s="150"/>
      <c r="I85" s="150"/>
      <c r="J85" s="151">
        <v>8</v>
      </c>
      <c r="K85" s="151">
        <v>1</v>
      </c>
      <c r="L85" s="152">
        <v>6340000000</v>
      </c>
      <c r="M85" s="153">
        <v>0</v>
      </c>
      <c r="N85" s="154">
        <f>N86</f>
        <v>3830703</v>
      </c>
      <c r="O85" s="154">
        <f>O86</f>
        <v>3902128</v>
      </c>
      <c r="P85" s="154">
        <f>P86</f>
        <v>4117353</v>
      </c>
    </row>
    <row r="86" spans="1:16" ht="13.5" thickBot="1" x14ac:dyDescent="0.25">
      <c r="A86" s="146"/>
      <c r="B86" s="147"/>
      <c r="C86" s="149"/>
      <c r="D86" s="155"/>
      <c r="E86" s="150" t="s">
        <v>224</v>
      </c>
      <c r="F86" s="150"/>
      <c r="G86" s="150"/>
      <c r="H86" s="150"/>
      <c r="I86" s="150"/>
      <c r="J86" s="151">
        <v>8</v>
      </c>
      <c r="K86" s="151">
        <v>1</v>
      </c>
      <c r="L86" s="152">
        <v>6340400000</v>
      </c>
      <c r="M86" s="153">
        <v>0</v>
      </c>
      <c r="N86" s="154">
        <f>N87+N89+N91</f>
        <v>3830703</v>
      </c>
      <c r="O86" s="154">
        <f>O87+O89</f>
        <v>3902128</v>
      </c>
      <c r="P86" s="154">
        <f>P87+P89</f>
        <v>4117353</v>
      </c>
    </row>
    <row r="87" spans="1:16" ht="13.5" thickBot="1" x14ac:dyDescent="0.25">
      <c r="A87" s="146"/>
      <c r="B87" s="147"/>
      <c r="C87" s="149"/>
      <c r="D87" s="155"/>
      <c r="E87" s="155"/>
      <c r="F87" s="150" t="s">
        <v>225</v>
      </c>
      <c r="G87" s="150"/>
      <c r="H87" s="150"/>
      <c r="I87" s="150"/>
      <c r="J87" s="151">
        <v>8</v>
      </c>
      <c r="K87" s="151">
        <v>1</v>
      </c>
      <c r="L87" s="152" t="s">
        <v>226</v>
      </c>
      <c r="M87" s="153">
        <v>0</v>
      </c>
      <c r="N87" s="154">
        <f t="shared" ref="N87:P87" si="11">N88</f>
        <v>2981600</v>
      </c>
      <c r="O87" s="154">
        <f t="shared" si="11"/>
        <v>3677300</v>
      </c>
      <c r="P87" s="154">
        <f t="shared" si="11"/>
        <v>3677300</v>
      </c>
    </row>
    <row r="88" spans="1:16" ht="13.5" thickBot="1" x14ac:dyDescent="0.25">
      <c r="A88" s="146"/>
      <c r="B88" s="147"/>
      <c r="C88" s="149"/>
      <c r="D88" s="155"/>
      <c r="E88" s="155"/>
      <c r="F88" s="150" t="s">
        <v>39</v>
      </c>
      <c r="G88" s="150"/>
      <c r="H88" s="150"/>
      <c r="I88" s="150"/>
      <c r="J88" s="151">
        <v>8</v>
      </c>
      <c r="K88" s="151">
        <v>1</v>
      </c>
      <c r="L88" s="152" t="s">
        <v>226</v>
      </c>
      <c r="M88" s="153" t="s">
        <v>227</v>
      </c>
      <c r="N88" s="154">
        <v>2981600</v>
      </c>
      <c r="O88" s="154">
        <v>3677300</v>
      </c>
      <c r="P88" s="154">
        <v>3677300</v>
      </c>
    </row>
    <row r="89" spans="1:16" ht="13.5" thickBot="1" x14ac:dyDescent="0.25">
      <c r="A89" s="146"/>
      <c r="B89" s="147"/>
      <c r="C89" s="149"/>
      <c r="D89" s="155"/>
      <c r="E89" s="155"/>
      <c r="F89" s="150" t="s">
        <v>228</v>
      </c>
      <c r="G89" s="150"/>
      <c r="H89" s="150"/>
      <c r="I89" s="150"/>
      <c r="J89" s="151">
        <v>8</v>
      </c>
      <c r="K89" s="151">
        <v>1</v>
      </c>
      <c r="L89" s="152">
        <v>6340495220</v>
      </c>
      <c r="M89" s="153">
        <v>0</v>
      </c>
      <c r="N89" s="154">
        <f>N90</f>
        <v>153403</v>
      </c>
      <c r="O89" s="154">
        <f>O90</f>
        <v>224828</v>
      </c>
      <c r="P89" s="154">
        <f t="shared" ref="P89" si="12">P90</f>
        <v>440053</v>
      </c>
    </row>
    <row r="90" spans="1:16" ht="13.5" thickBot="1" x14ac:dyDescent="0.25">
      <c r="A90" s="146"/>
      <c r="B90" s="147"/>
      <c r="C90" s="149"/>
      <c r="D90" s="155"/>
      <c r="E90" s="150" t="s">
        <v>197</v>
      </c>
      <c r="F90" s="150"/>
      <c r="G90" s="150"/>
      <c r="H90" s="150"/>
      <c r="I90" s="150"/>
      <c r="J90" s="151">
        <v>8</v>
      </c>
      <c r="K90" s="151">
        <v>1</v>
      </c>
      <c r="L90" s="152">
        <v>6340495220</v>
      </c>
      <c r="M90" s="153">
        <v>240</v>
      </c>
      <c r="N90" s="154">
        <v>153403</v>
      </c>
      <c r="O90" s="154">
        <v>224828</v>
      </c>
      <c r="P90" s="154">
        <v>440053</v>
      </c>
    </row>
    <row r="91" spans="1:16" ht="13.5" thickBot="1" x14ac:dyDescent="0.25">
      <c r="A91" s="146"/>
      <c r="B91" s="147"/>
      <c r="C91" s="149"/>
      <c r="D91" s="155"/>
      <c r="E91" s="155"/>
      <c r="F91" s="150" t="s">
        <v>229</v>
      </c>
      <c r="G91" s="150"/>
      <c r="H91" s="150"/>
      <c r="I91" s="150"/>
      <c r="J91" s="151">
        <v>8</v>
      </c>
      <c r="K91" s="151">
        <v>1</v>
      </c>
      <c r="L91" s="152" t="str">
        <f>L92</f>
        <v>63404Т0090</v>
      </c>
      <c r="M91" s="153">
        <v>0</v>
      </c>
      <c r="N91" s="154">
        <f>N92</f>
        <v>695700</v>
      </c>
      <c r="O91" s="154">
        <f>O92</f>
        <v>0</v>
      </c>
      <c r="P91" s="154">
        <f>P92</f>
        <v>0</v>
      </c>
    </row>
    <row r="92" spans="1:16" ht="13.5" thickBot="1" x14ac:dyDescent="0.25">
      <c r="A92" s="146"/>
      <c r="B92" s="147"/>
      <c r="C92" s="149"/>
      <c r="D92" s="155"/>
      <c r="E92" s="155"/>
      <c r="F92" s="150" t="s">
        <v>39</v>
      </c>
      <c r="G92" s="150"/>
      <c r="H92" s="150"/>
      <c r="I92" s="150"/>
      <c r="J92" s="151">
        <v>8</v>
      </c>
      <c r="K92" s="151">
        <v>1</v>
      </c>
      <c r="L92" s="152" t="s">
        <v>230</v>
      </c>
      <c r="M92" s="153">
        <v>540</v>
      </c>
      <c r="N92" s="154">
        <v>695700</v>
      </c>
      <c r="O92" s="154">
        <v>0</v>
      </c>
      <c r="P92" s="154">
        <v>0</v>
      </c>
    </row>
    <row r="93" spans="1:16" ht="13.5" thickBot="1" x14ac:dyDescent="0.25">
      <c r="A93" s="146"/>
      <c r="B93" s="147"/>
      <c r="C93" s="149"/>
      <c r="D93" s="155"/>
      <c r="E93" s="155"/>
      <c r="F93" s="148" t="s">
        <v>231</v>
      </c>
      <c r="G93" s="148"/>
      <c r="H93" s="148"/>
      <c r="I93" s="148"/>
      <c r="J93" s="142">
        <v>10</v>
      </c>
      <c r="K93" s="142">
        <v>0</v>
      </c>
      <c r="L93" s="143">
        <v>0</v>
      </c>
      <c r="M93" s="144">
        <v>0</v>
      </c>
      <c r="N93" s="145">
        <f t="shared" ref="N93:P94" si="13">N94</f>
        <v>100000</v>
      </c>
      <c r="O93" s="145">
        <f t="shared" si="13"/>
        <v>0</v>
      </c>
      <c r="P93" s="145">
        <f t="shared" si="13"/>
        <v>0</v>
      </c>
    </row>
    <row r="94" spans="1:16" ht="13.5" thickBot="1" x14ac:dyDescent="0.25">
      <c r="A94" s="146"/>
      <c r="B94" s="147"/>
      <c r="C94" s="149"/>
      <c r="D94" s="155"/>
      <c r="E94" s="155"/>
      <c r="F94" s="150" t="s">
        <v>232</v>
      </c>
      <c r="G94" s="150"/>
      <c r="H94" s="150"/>
      <c r="I94" s="150"/>
      <c r="J94" s="151">
        <v>10</v>
      </c>
      <c r="K94" s="151">
        <v>1</v>
      </c>
      <c r="L94" s="152">
        <v>0</v>
      </c>
      <c r="M94" s="153">
        <v>0</v>
      </c>
      <c r="N94" s="154">
        <f t="shared" si="13"/>
        <v>100000</v>
      </c>
      <c r="O94" s="154">
        <f t="shared" si="13"/>
        <v>0</v>
      </c>
      <c r="P94" s="154">
        <f t="shared" si="13"/>
        <v>0</v>
      </c>
    </row>
    <row r="95" spans="1:16" ht="13.5" thickBot="1" x14ac:dyDescent="0.25">
      <c r="A95" s="146"/>
      <c r="B95" s="147"/>
      <c r="C95" s="149"/>
      <c r="D95" s="155"/>
      <c r="E95" s="155"/>
      <c r="F95" s="150" t="s">
        <v>233</v>
      </c>
      <c r="G95" s="150"/>
      <c r="H95" s="150"/>
      <c r="I95" s="150"/>
      <c r="J95" s="151">
        <v>10</v>
      </c>
      <c r="K95" s="151">
        <v>1</v>
      </c>
      <c r="L95" s="152">
        <v>6300000000</v>
      </c>
      <c r="M95" s="153">
        <v>0</v>
      </c>
      <c r="N95" s="154">
        <f>N97</f>
        <v>100000</v>
      </c>
      <c r="O95" s="154">
        <f>O97</f>
        <v>0</v>
      </c>
      <c r="P95" s="154">
        <f>P97</f>
        <v>0</v>
      </c>
    </row>
    <row r="96" spans="1:16" ht="13.5" thickBot="1" x14ac:dyDescent="0.25">
      <c r="A96" s="146"/>
      <c r="B96" s="147"/>
      <c r="C96" s="149"/>
      <c r="D96" s="155"/>
      <c r="E96" s="155"/>
      <c r="F96" s="150" t="s">
        <v>191</v>
      </c>
      <c r="G96" s="150"/>
      <c r="H96" s="150"/>
      <c r="I96" s="150"/>
      <c r="J96" s="151">
        <v>10</v>
      </c>
      <c r="K96" s="151">
        <v>1</v>
      </c>
      <c r="L96" s="152">
        <v>6340000000</v>
      </c>
      <c r="M96" s="153">
        <v>0</v>
      </c>
      <c r="N96" s="154">
        <f>N97</f>
        <v>100000</v>
      </c>
      <c r="O96" s="154">
        <f>O97</f>
        <v>0</v>
      </c>
      <c r="P96" s="154">
        <f>P97</f>
        <v>0</v>
      </c>
    </row>
    <row r="97" spans="1:16" ht="13.5" thickBot="1" x14ac:dyDescent="0.25">
      <c r="A97" s="146"/>
      <c r="B97" s="147"/>
      <c r="C97" s="149"/>
      <c r="D97" s="155"/>
      <c r="E97" s="155"/>
      <c r="F97" s="150" t="s">
        <v>213</v>
      </c>
      <c r="G97" s="150"/>
      <c r="H97" s="150"/>
      <c r="I97" s="150"/>
      <c r="J97" s="151">
        <v>10</v>
      </c>
      <c r="K97" s="151">
        <v>1</v>
      </c>
      <c r="L97" s="152">
        <v>6340500000</v>
      </c>
      <c r="M97" s="153">
        <v>0</v>
      </c>
      <c r="N97" s="154">
        <f>N99</f>
        <v>100000</v>
      </c>
      <c r="O97" s="154">
        <f>O99</f>
        <v>0</v>
      </c>
      <c r="P97" s="154">
        <f>P99</f>
        <v>0</v>
      </c>
    </row>
    <row r="98" spans="1:16" ht="13.5" thickBot="1" x14ac:dyDescent="0.25">
      <c r="A98" s="146"/>
      <c r="B98" s="147"/>
      <c r="C98" s="149"/>
      <c r="D98" s="155"/>
      <c r="E98" s="155"/>
      <c r="F98" s="158" t="s">
        <v>234</v>
      </c>
      <c r="G98" s="159"/>
      <c r="H98" s="159"/>
      <c r="I98" s="160"/>
      <c r="J98" s="151">
        <v>10</v>
      </c>
      <c r="K98" s="151">
        <v>1</v>
      </c>
      <c r="L98" s="152">
        <v>6340525050</v>
      </c>
      <c r="M98" s="153">
        <v>0</v>
      </c>
      <c r="N98" s="154">
        <f>N99</f>
        <v>100000</v>
      </c>
      <c r="O98" s="154">
        <f>O99</f>
        <v>0</v>
      </c>
      <c r="P98" s="154">
        <f>P99</f>
        <v>0</v>
      </c>
    </row>
    <row r="99" spans="1:16" ht="13.5" thickBot="1" x14ac:dyDescent="0.25">
      <c r="A99" s="146"/>
      <c r="B99" s="147"/>
      <c r="C99" s="149"/>
      <c r="D99" s="155"/>
      <c r="E99" s="155"/>
      <c r="F99" s="150" t="s">
        <v>235</v>
      </c>
      <c r="G99" s="150"/>
      <c r="H99" s="150"/>
      <c r="I99" s="150"/>
      <c r="J99" s="151">
        <v>10</v>
      </c>
      <c r="K99" s="151">
        <v>1</v>
      </c>
      <c r="L99" s="152">
        <v>6340525050</v>
      </c>
      <c r="M99" s="153">
        <v>310</v>
      </c>
      <c r="N99" s="154">
        <v>100000</v>
      </c>
      <c r="O99" s="154">
        <v>0</v>
      </c>
      <c r="P99" s="154">
        <v>0</v>
      </c>
    </row>
    <row r="100" spans="1:16" ht="13.5" thickBot="1" x14ac:dyDescent="0.25">
      <c r="A100" s="171"/>
      <c r="B100" s="171"/>
      <c r="C100" s="171"/>
      <c r="D100" s="171"/>
      <c r="E100" s="171"/>
      <c r="F100" s="172" t="s">
        <v>184</v>
      </c>
      <c r="G100" s="172"/>
      <c r="H100" s="172"/>
      <c r="I100" s="172"/>
      <c r="J100" s="151"/>
      <c r="K100" s="173"/>
      <c r="L100" s="174"/>
      <c r="M100" s="174"/>
      <c r="N100" s="145">
        <f>N11+N47+N55+N68+N75+N82+N93</f>
        <v>9155776.2400000002</v>
      </c>
      <c r="O100" s="145">
        <f>O11+O47+O55+O68+O75+O82+O93</f>
        <v>8649426.1500000004</v>
      </c>
      <c r="P100" s="145">
        <f>P11+P47+P55+P68+P75+P82+P93</f>
        <v>9132604.2699999996</v>
      </c>
    </row>
  </sheetData>
  <mergeCells count="99">
    <mergeCell ref="F98:I98"/>
    <mergeCell ref="F99:I99"/>
    <mergeCell ref="F100:I100"/>
    <mergeCell ref="F92:I92"/>
    <mergeCell ref="F93:I93"/>
    <mergeCell ref="F94:I94"/>
    <mergeCell ref="F95:I95"/>
    <mergeCell ref="F96:I96"/>
    <mergeCell ref="F97:I97"/>
    <mergeCell ref="E86:I86"/>
    <mergeCell ref="F87:I87"/>
    <mergeCell ref="F88:I88"/>
    <mergeCell ref="F89:I89"/>
    <mergeCell ref="E90:I90"/>
    <mergeCell ref="F91:I91"/>
    <mergeCell ref="F80:I80"/>
    <mergeCell ref="F81:I81"/>
    <mergeCell ref="A82:I82"/>
    <mergeCell ref="C83:I83"/>
    <mergeCell ref="D84:I84"/>
    <mergeCell ref="F85:I85"/>
    <mergeCell ref="F74:I74"/>
    <mergeCell ref="A75:I75"/>
    <mergeCell ref="C76:I76"/>
    <mergeCell ref="D77:I77"/>
    <mergeCell ref="F78:I78"/>
    <mergeCell ref="E79:I79"/>
    <mergeCell ref="A68:I68"/>
    <mergeCell ref="F69:I69"/>
    <mergeCell ref="C70:I70"/>
    <mergeCell ref="F71:I71"/>
    <mergeCell ref="D72:I72"/>
    <mergeCell ref="E73:I73"/>
    <mergeCell ref="F62:I62"/>
    <mergeCell ref="F63:I63"/>
    <mergeCell ref="F64:I64"/>
    <mergeCell ref="F65:I65"/>
    <mergeCell ref="F66:I66"/>
    <mergeCell ref="F67:I67"/>
    <mergeCell ref="C56:I56"/>
    <mergeCell ref="D57:I57"/>
    <mergeCell ref="F58:I58"/>
    <mergeCell ref="E59:I59"/>
    <mergeCell ref="F60:I60"/>
    <mergeCell ref="F61:I61"/>
    <mergeCell ref="F50:I50"/>
    <mergeCell ref="E51:I51"/>
    <mergeCell ref="F52:I52"/>
    <mergeCell ref="F53:I53"/>
    <mergeCell ref="F54:I54"/>
    <mergeCell ref="A55:I55"/>
    <mergeCell ref="F44:I44"/>
    <mergeCell ref="F45:I45"/>
    <mergeCell ref="F46:I46"/>
    <mergeCell ref="A47:I47"/>
    <mergeCell ref="C48:I48"/>
    <mergeCell ref="D49:I49"/>
    <mergeCell ref="F38:I38"/>
    <mergeCell ref="F39:I39"/>
    <mergeCell ref="F40:I40"/>
    <mergeCell ref="F41:I41"/>
    <mergeCell ref="F42:I42"/>
    <mergeCell ref="F43:I43"/>
    <mergeCell ref="F32:I32"/>
    <mergeCell ref="F33:I33"/>
    <mergeCell ref="F34:I34"/>
    <mergeCell ref="F35:I35"/>
    <mergeCell ref="F36:I36"/>
    <mergeCell ref="F37:I37"/>
    <mergeCell ref="F26:I26"/>
    <mergeCell ref="F27:I27"/>
    <mergeCell ref="F28:I28"/>
    <mergeCell ref="F29:I29"/>
    <mergeCell ref="F30:I30"/>
    <mergeCell ref="F31:I31"/>
    <mergeCell ref="F20:I20"/>
    <mergeCell ref="D21:I21"/>
    <mergeCell ref="E22:I22"/>
    <mergeCell ref="F23:I23"/>
    <mergeCell ref="F24:I24"/>
    <mergeCell ref="F25:I25"/>
    <mergeCell ref="F14:I14"/>
    <mergeCell ref="E15:I15"/>
    <mergeCell ref="E16:I16"/>
    <mergeCell ref="E17:I17"/>
    <mergeCell ref="E18:I18"/>
    <mergeCell ref="C19:I19"/>
    <mergeCell ref="A7:M7"/>
    <mergeCell ref="A9:I9"/>
    <mergeCell ref="F10:I10"/>
    <mergeCell ref="A11:I11"/>
    <mergeCell ref="C12:I12"/>
    <mergeCell ref="D13:I13"/>
    <mergeCell ref="M1:P1"/>
    <mergeCell ref="M2:P2"/>
    <mergeCell ref="M3:P3"/>
    <mergeCell ref="M4:P4"/>
    <mergeCell ref="J5:L5"/>
    <mergeCell ref="A6:P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2"/>
  <sheetViews>
    <sheetView showGridLines="0" topLeftCell="J1" zoomScale="98" zoomScaleNormal="98" workbookViewId="0">
      <selection activeCell="J1" sqref="J1"/>
    </sheetView>
  </sheetViews>
  <sheetFormatPr defaultRowHeight="15" x14ac:dyDescent="0.2"/>
  <cols>
    <col min="1" max="1" width="1.42578125" style="177" hidden="1" customWidth="1"/>
    <col min="2" max="3" width="0.85546875" style="177" hidden="1" customWidth="1"/>
    <col min="4" max="4" width="0.28515625" style="177" hidden="1" customWidth="1"/>
    <col min="5" max="5" width="0.5703125" style="177" hidden="1" customWidth="1"/>
    <col min="6" max="6" width="0.7109375" style="177" hidden="1" customWidth="1"/>
    <col min="7" max="7" width="0.28515625" style="177" hidden="1" customWidth="1"/>
    <col min="8" max="8" width="0.5703125" style="177" hidden="1" customWidth="1"/>
    <col min="9" max="9" width="0.7109375" style="177" hidden="1" customWidth="1"/>
    <col min="10" max="10" width="30.85546875" style="177" customWidth="1"/>
    <col min="11" max="11" width="6.85546875" style="175" customWidth="1"/>
    <col min="12" max="12" width="0" style="175" hidden="1" customWidth="1"/>
    <col min="13" max="13" width="4.85546875" style="175" customWidth="1"/>
    <col min="14" max="14" width="3.85546875" style="175" customWidth="1"/>
    <col min="15" max="15" width="12.5703125" style="176" customWidth="1"/>
    <col min="16" max="16" width="4.7109375" style="176" customWidth="1"/>
    <col min="17" max="24" width="0" style="175" hidden="1" customWidth="1"/>
    <col min="25" max="25" width="13.5703125" style="175" customWidth="1"/>
    <col min="26" max="26" width="12.5703125" style="175" customWidth="1"/>
    <col min="27" max="27" width="13.85546875" style="175" customWidth="1"/>
    <col min="28" max="28" width="10.42578125" style="175" customWidth="1"/>
    <col min="29" max="29" width="21.28515625" style="175" customWidth="1"/>
    <col min="30" max="30" width="0.28515625" style="175" customWidth="1"/>
    <col min="31" max="16384" width="9.140625" style="175"/>
  </cols>
  <sheetData>
    <row r="1" spans="1:31" x14ac:dyDescent="0.2">
      <c r="B1" s="366"/>
      <c r="C1" s="366"/>
      <c r="D1" s="366"/>
      <c r="E1" s="366"/>
      <c r="F1" s="366"/>
      <c r="G1" s="366"/>
      <c r="H1" s="366"/>
      <c r="I1" s="366"/>
      <c r="J1" s="366"/>
      <c r="K1" s="180"/>
      <c r="L1" s="180"/>
      <c r="M1" s="180"/>
      <c r="N1" s="180"/>
      <c r="O1" s="364"/>
      <c r="P1" s="364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</row>
    <row r="2" spans="1:31" x14ac:dyDescent="0.2">
      <c r="A2" s="374"/>
      <c r="B2" s="373"/>
      <c r="C2" s="373"/>
      <c r="D2" s="373"/>
      <c r="E2" s="373"/>
      <c r="F2" s="373"/>
      <c r="G2" s="373"/>
      <c r="H2" s="373"/>
      <c r="I2" s="373"/>
      <c r="J2" s="373" t="s">
        <v>276</v>
      </c>
      <c r="K2" s="180"/>
      <c r="L2" s="180"/>
      <c r="M2" s="180"/>
      <c r="N2" s="180"/>
      <c r="O2" s="364"/>
      <c r="P2" s="364"/>
      <c r="Q2" s="180"/>
      <c r="R2" s="180"/>
      <c r="S2" s="180"/>
      <c r="T2" s="180"/>
      <c r="U2" s="180"/>
      <c r="V2" s="180"/>
      <c r="W2" s="180"/>
      <c r="X2" s="180"/>
      <c r="Y2" s="372"/>
      <c r="Z2" s="371"/>
      <c r="AA2" s="371"/>
      <c r="AB2" s="180" t="s">
        <v>275</v>
      </c>
    </row>
    <row r="3" spans="1:31" ht="17.25" customHeight="1" x14ac:dyDescent="0.25">
      <c r="B3" s="366"/>
      <c r="C3" s="366"/>
      <c r="D3" s="366"/>
      <c r="E3" s="366"/>
      <c r="F3" s="366"/>
      <c r="G3" s="366"/>
      <c r="H3" s="366"/>
      <c r="I3" s="366"/>
      <c r="J3" s="366"/>
      <c r="K3" s="180"/>
      <c r="L3" s="180"/>
      <c r="M3" s="180"/>
      <c r="N3" s="180"/>
      <c r="O3" s="370"/>
      <c r="P3" s="364"/>
      <c r="Q3" s="180"/>
      <c r="R3" s="180"/>
      <c r="S3" s="180"/>
      <c r="T3" s="180"/>
      <c r="U3" s="180"/>
      <c r="V3" s="180"/>
      <c r="W3" s="180"/>
      <c r="X3" s="180"/>
      <c r="Y3" s="369" t="s">
        <v>274</v>
      </c>
      <c r="Z3" s="369"/>
      <c r="AA3" s="369"/>
      <c r="AB3" s="362"/>
      <c r="AC3" s="362"/>
      <c r="AD3" s="362"/>
      <c r="AE3" s="362"/>
    </row>
    <row r="4" spans="1:31" ht="35.25" customHeight="1" x14ac:dyDescent="0.2">
      <c r="B4" s="366"/>
      <c r="C4" s="366"/>
      <c r="D4" s="366"/>
      <c r="E4" s="366"/>
      <c r="F4" s="366"/>
      <c r="G4" s="366"/>
      <c r="H4" s="366"/>
      <c r="I4" s="366"/>
      <c r="J4" s="366"/>
      <c r="K4" s="180"/>
      <c r="L4" s="180"/>
      <c r="M4" s="180"/>
      <c r="N4" s="180"/>
      <c r="O4" s="368"/>
      <c r="P4" s="364"/>
      <c r="Q4" s="180"/>
      <c r="R4" s="180"/>
      <c r="S4" s="180"/>
      <c r="T4" s="180"/>
      <c r="U4" s="180"/>
      <c r="V4" s="180"/>
      <c r="W4" s="180"/>
      <c r="X4" s="180"/>
      <c r="Y4" s="367" t="s">
        <v>273</v>
      </c>
      <c r="Z4" s="367"/>
      <c r="AA4" s="367"/>
      <c r="AB4" s="362"/>
      <c r="AC4" s="362"/>
      <c r="AD4" s="362"/>
      <c r="AE4" s="362"/>
    </row>
    <row r="5" spans="1:31" ht="35.25" customHeight="1" x14ac:dyDescent="0.2">
      <c r="B5" s="366"/>
      <c r="C5" s="366"/>
      <c r="D5" s="366"/>
      <c r="E5" s="366"/>
      <c r="F5" s="366"/>
      <c r="G5" s="366"/>
      <c r="H5" s="366"/>
      <c r="I5" s="366"/>
      <c r="J5" s="366"/>
      <c r="K5" s="180"/>
      <c r="L5" s="180"/>
      <c r="M5" s="365"/>
      <c r="N5" s="365"/>
      <c r="O5" s="365"/>
      <c r="P5" s="364"/>
      <c r="Q5" s="180"/>
      <c r="R5" s="180"/>
      <c r="S5" s="180"/>
      <c r="T5" s="180"/>
      <c r="U5" s="180"/>
      <c r="V5" s="180"/>
      <c r="W5" s="180"/>
      <c r="X5" s="180"/>
      <c r="Y5" s="363"/>
      <c r="Z5" s="363"/>
      <c r="AA5" s="363"/>
      <c r="AB5" s="362"/>
      <c r="AC5" s="362"/>
      <c r="AD5" s="362"/>
      <c r="AE5" s="362"/>
    </row>
    <row r="6" spans="1:31" ht="30.75" customHeight="1" x14ac:dyDescent="0.25">
      <c r="B6" s="361" t="s">
        <v>272</v>
      </c>
      <c r="C6" s="360"/>
      <c r="D6" s="360"/>
      <c r="E6" s="360"/>
      <c r="F6" s="360"/>
      <c r="G6" s="360"/>
      <c r="H6" s="360"/>
      <c r="I6" s="360"/>
      <c r="J6" s="359" t="s">
        <v>271</v>
      </c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</row>
    <row r="7" spans="1:31" ht="15.75" customHeight="1" x14ac:dyDescent="0.2">
      <c r="B7" s="357" t="s">
        <v>270</v>
      </c>
      <c r="C7" s="357"/>
      <c r="D7" s="357"/>
      <c r="E7" s="357"/>
      <c r="F7" s="357"/>
      <c r="G7" s="357"/>
      <c r="H7" s="357"/>
      <c r="I7" s="357"/>
      <c r="J7" s="356" t="s">
        <v>269</v>
      </c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</row>
    <row r="8" spans="1:31" ht="12.75" customHeight="1" x14ac:dyDescent="0.25">
      <c r="A8" s="183"/>
      <c r="B8" s="354"/>
      <c r="C8" s="354"/>
      <c r="D8" s="354"/>
      <c r="E8" s="354"/>
      <c r="F8" s="354"/>
      <c r="G8" s="354"/>
      <c r="H8" s="354"/>
      <c r="I8" s="354"/>
      <c r="J8" s="355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69"/>
      <c r="W8" s="69"/>
      <c r="X8" s="181"/>
      <c r="Y8" s="181"/>
      <c r="Z8" s="181"/>
      <c r="AA8" s="181"/>
      <c r="AB8" s="178"/>
    </row>
    <row r="9" spans="1:31" ht="18" customHeight="1" x14ac:dyDescent="0.2">
      <c r="A9" s="183"/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69"/>
      <c r="W9" s="69"/>
      <c r="X9" s="181"/>
      <c r="Y9" s="181"/>
      <c r="Z9" s="181"/>
      <c r="AA9" s="181"/>
      <c r="AB9" s="178"/>
    </row>
    <row r="10" spans="1:31" ht="25.5" customHeight="1" x14ac:dyDescent="0.2">
      <c r="A10" s="352"/>
      <c r="B10" s="346"/>
      <c r="C10" s="351" t="s">
        <v>158</v>
      </c>
      <c r="D10" s="350"/>
      <c r="E10" s="350"/>
      <c r="F10" s="350"/>
      <c r="G10" s="350"/>
      <c r="H10" s="350"/>
      <c r="I10" s="350"/>
      <c r="J10" s="350"/>
      <c r="K10" s="349"/>
      <c r="L10" s="349"/>
      <c r="M10" s="347"/>
      <c r="N10" s="347"/>
      <c r="O10" s="347"/>
      <c r="P10" s="347"/>
      <c r="Q10" s="348"/>
      <c r="R10" s="347"/>
      <c r="S10" s="347"/>
      <c r="T10" s="200"/>
      <c r="U10" s="346"/>
      <c r="V10" s="69"/>
      <c r="W10" s="69"/>
      <c r="X10" s="181"/>
      <c r="Y10" s="181"/>
      <c r="Z10" s="181"/>
      <c r="AA10" s="181" t="s">
        <v>268</v>
      </c>
      <c r="AB10" s="178"/>
    </row>
    <row r="11" spans="1:31" ht="36.75" customHeight="1" x14ac:dyDescent="0.2">
      <c r="A11" s="183"/>
      <c r="B11" s="345" t="s">
        <v>189</v>
      </c>
      <c r="C11" s="345"/>
      <c r="D11" s="345"/>
      <c r="E11" s="345"/>
      <c r="F11" s="345"/>
      <c r="G11" s="345"/>
      <c r="H11" s="345"/>
      <c r="I11" s="345"/>
      <c r="J11" s="345"/>
      <c r="K11" s="84" t="s">
        <v>267</v>
      </c>
      <c r="L11" s="84" t="s">
        <v>266</v>
      </c>
      <c r="M11" s="84" t="s">
        <v>160</v>
      </c>
      <c r="N11" s="84" t="s">
        <v>161</v>
      </c>
      <c r="O11" s="344" t="s">
        <v>265</v>
      </c>
      <c r="P11" s="344" t="s">
        <v>264</v>
      </c>
      <c r="Q11" s="84" t="s">
        <v>263</v>
      </c>
      <c r="R11" s="343" t="s">
        <v>262</v>
      </c>
      <c r="S11" s="84" t="s">
        <v>261</v>
      </c>
      <c r="T11" s="84" t="s">
        <v>260</v>
      </c>
      <c r="U11" s="84" t="s">
        <v>259</v>
      </c>
      <c r="V11" s="84" t="s">
        <v>258</v>
      </c>
      <c r="W11" s="84" t="s">
        <v>257</v>
      </c>
      <c r="X11" s="342"/>
      <c r="Y11" s="342">
        <v>2025</v>
      </c>
      <c r="Z11" s="342">
        <v>2026</v>
      </c>
      <c r="AA11" s="84">
        <v>2027</v>
      </c>
      <c r="AB11" s="328" t="s">
        <v>158</v>
      </c>
    </row>
    <row r="12" spans="1:31" ht="36.75" customHeight="1" x14ac:dyDescent="0.2">
      <c r="A12" s="183"/>
      <c r="B12" s="341"/>
      <c r="C12" s="341"/>
      <c r="D12" s="341"/>
      <c r="E12" s="341"/>
      <c r="F12" s="341"/>
      <c r="G12" s="341"/>
      <c r="H12" s="341"/>
      <c r="I12" s="341"/>
      <c r="J12" s="340" t="s">
        <v>164</v>
      </c>
      <c r="K12" s="339">
        <v>0</v>
      </c>
      <c r="L12" s="338"/>
      <c r="M12" s="337">
        <v>0</v>
      </c>
      <c r="N12" s="337">
        <v>0</v>
      </c>
      <c r="O12" s="336">
        <v>0</v>
      </c>
      <c r="P12" s="335">
        <v>0</v>
      </c>
      <c r="Q12" s="332"/>
      <c r="R12" s="334"/>
      <c r="S12" s="333"/>
      <c r="T12" s="333"/>
      <c r="U12" s="333"/>
      <c r="V12" s="333"/>
      <c r="W12" s="332"/>
      <c r="X12" s="331"/>
      <c r="Y12" s="330">
        <v>0</v>
      </c>
      <c r="Z12" s="330">
        <v>211425</v>
      </c>
      <c r="AA12" s="329">
        <v>446650</v>
      </c>
      <c r="AB12" s="328"/>
    </row>
    <row r="13" spans="1:31" ht="27" customHeight="1" x14ac:dyDescent="0.2">
      <c r="A13" s="256"/>
      <c r="B13" s="327" t="s">
        <v>256</v>
      </c>
      <c r="C13" s="326"/>
      <c r="D13" s="326"/>
      <c r="E13" s="326"/>
      <c r="F13" s="326"/>
      <c r="G13" s="326"/>
      <c r="H13" s="326"/>
      <c r="I13" s="326"/>
      <c r="J13" s="325"/>
      <c r="K13" s="324">
        <v>133</v>
      </c>
      <c r="L13" s="323">
        <v>0</v>
      </c>
      <c r="M13" s="322">
        <v>0</v>
      </c>
      <c r="N13" s="322">
        <v>0</v>
      </c>
      <c r="O13" s="321">
        <v>0</v>
      </c>
      <c r="P13" s="320">
        <v>0</v>
      </c>
      <c r="Q13" s="319"/>
      <c r="R13" s="318">
        <v>0</v>
      </c>
      <c r="S13" s="317"/>
      <c r="T13" s="317"/>
      <c r="U13" s="317"/>
      <c r="V13" s="317"/>
      <c r="W13" s="316">
        <v>0</v>
      </c>
      <c r="X13" s="315">
        <v>0</v>
      </c>
      <c r="Y13" s="314">
        <f>Y14+Y59+Y70+Y85+Y94+Y102+Y115</f>
        <v>9155776.2400000002</v>
      </c>
      <c r="Z13" s="314">
        <f>Z14+Z59+Z70+Z85+Z94+Z102+Z115</f>
        <v>8649426.1500000004</v>
      </c>
      <c r="AA13" s="313">
        <f>AA14+AA59+AA70+AA85+AA94+AA102+AA115</f>
        <v>9132604.2699999996</v>
      </c>
      <c r="AB13" s="222" t="s">
        <v>158</v>
      </c>
    </row>
    <row r="14" spans="1:31" ht="25.5" customHeight="1" x14ac:dyDescent="0.2">
      <c r="A14" s="256"/>
      <c r="B14" s="293" t="s">
        <v>165</v>
      </c>
      <c r="C14" s="293"/>
      <c r="D14" s="293"/>
      <c r="E14" s="293"/>
      <c r="F14" s="293"/>
      <c r="G14" s="293"/>
      <c r="H14" s="293"/>
      <c r="I14" s="293"/>
      <c r="J14" s="292"/>
      <c r="K14" s="226">
        <v>133</v>
      </c>
      <c r="L14" s="242">
        <v>100</v>
      </c>
      <c r="M14" s="258">
        <v>1</v>
      </c>
      <c r="N14" s="258">
        <v>0</v>
      </c>
      <c r="O14" s="228">
        <v>0</v>
      </c>
      <c r="P14" s="90">
        <v>0</v>
      </c>
      <c r="Q14" s="239"/>
      <c r="R14" s="238">
        <v>0</v>
      </c>
      <c r="S14" s="261"/>
      <c r="T14" s="261"/>
      <c r="U14" s="261"/>
      <c r="V14" s="261"/>
      <c r="W14" s="237">
        <v>0</v>
      </c>
      <c r="X14" s="236">
        <v>0</v>
      </c>
      <c r="Y14" s="257">
        <f>Y15+Y23+Y41+Y47+Y52</f>
        <v>3921005</v>
      </c>
      <c r="Z14" s="257">
        <f>Z15+Z23+Z41+Z47+Z52</f>
        <v>3449872</v>
      </c>
      <c r="AA14" s="91">
        <f>AA15+AA23+AA41+AA47+AA52</f>
        <v>3407647</v>
      </c>
      <c r="AB14" s="222" t="s">
        <v>158</v>
      </c>
    </row>
    <row r="15" spans="1:31" ht="39" customHeight="1" x14ac:dyDescent="0.2">
      <c r="A15" s="256"/>
      <c r="B15" s="255"/>
      <c r="C15" s="260"/>
      <c r="D15" s="312" t="s">
        <v>166</v>
      </c>
      <c r="E15" s="311"/>
      <c r="F15" s="311"/>
      <c r="G15" s="311"/>
      <c r="H15" s="311"/>
      <c r="I15" s="311"/>
      <c r="J15" s="310"/>
      <c r="K15" s="226">
        <v>133</v>
      </c>
      <c r="L15" s="242">
        <v>102</v>
      </c>
      <c r="M15" s="258">
        <v>1</v>
      </c>
      <c r="N15" s="258">
        <v>2</v>
      </c>
      <c r="O15" s="228">
        <v>0</v>
      </c>
      <c r="P15" s="90">
        <v>0</v>
      </c>
      <c r="Q15" s="239"/>
      <c r="R15" s="238">
        <v>0</v>
      </c>
      <c r="S15" s="261"/>
      <c r="T15" s="261"/>
      <c r="U15" s="261"/>
      <c r="V15" s="261"/>
      <c r="W15" s="237">
        <v>0</v>
      </c>
      <c r="X15" s="236">
        <v>0</v>
      </c>
      <c r="Y15" s="257">
        <f>Y18</f>
        <v>1016824</v>
      </c>
      <c r="Z15" s="257">
        <f>Z18</f>
        <v>1016824</v>
      </c>
      <c r="AA15" s="225">
        <f>AA18</f>
        <v>1016824</v>
      </c>
      <c r="AB15" s="222" t="s">
        <v>158</v>
      </c>
    </row>
    <row r="16" spans="1:31" ht="60" customHeight="1" x14ac:dyDescent="0.2">
      <c r="A16" s="256"/>
      <c r="B16" s="255"/>
      <c r="C16" s="260"/>
      <c r="D16" s="309"/>
      <c r="E16" s="227"/>
      <c r="F16" s="227"/>
      <c r="G16" s="227"/>
      <c r="H16" s="227"/>
      <c r="I16" s="227"/>
      <c r="J16" s="227" t="s">
        <v>238</v>
      </c>
      <c r="K16" s="226">
        <v>133</v>
      </c>
      <c r="L16" s="242"/>
      <c r="M16" s="258">
        <v>1</v>
      </c>
      <c r="N16" s="258">
        <v>2</v>
      </c>
      <c r="O16" s="228">
        <v>6300000000</v>
      </c>
      <c r="P16" s="90">
        <v>0</v>
      </c>
      <c r="Q16" s="239"/>
      <c r="R16" s="238"/>
      <c r="S16" s="191"/>
      <c r="T16" s="191"/>
      <c r="U16" s="191"/>
      <c r="V16" s="191"/>
      <c r="W16" s="237"/>
      <c r="X16" s="236"/>
      <c r="Y16" s="257">
        <f>Y18</f>
        <v>1016824</v>
      </c>
      <c r="Z16" s="257">
        <f>Z18</f>
        <v>1016824</v>
      </c>
      <c r="AA16" s="225">
        <f>AA18</f>
        <v>1016824</v>
      </c>
      <c r="AB16" s="222"/>
    </row>
    <row r="17" spans="1:28" ht="25.5" customHeight="1" x14ac:dyDescent="0.2">
      <c r="A17" s="256"/>
      <c r="B17" s="255"/>
      <c r="C17" s="260"/>
      <c r="D17" s="309"/>
      <c r="E17" s="227"/>
      <c r="F17" s="227"/>
      <c r="G17" s="227"/>
      <c r="H17" s="227"/>
      <c r="I17" s="227"/>
      <c r="J17" s="227" t="s">
        <v>191</v>
      </c>
      <c r="K17" s="226">
        <v>133</v>
      </c>
      <c r="L17" s="242"/>
      <c r="M17" s="258">
        <v>1</v>
      </c>
      <c r="N17" s="258">
        <v>2</v>
      </c>
      <c r="O17" s="228">
        <v>6340000000</v>
      </c>
      <c r="P17" s="90">
        <v>0</v>
      </c>
      <c r="Q17" s="239"/>
      <c r="R17" s="238"/>
      <c r="S17" s="191"/>
      <c r="T17" s="191"/>
      <c r="U17" s="191"/>
      <c r="V17" s="191"/>
      <c r="W17" s="237"/>
      <c r="X17" s="236"/>
      <c r="Y17" s="257">
        <f>Y18</f>
        <v>1016824</v>
      </c>
      <c r="Z17" s="257">
        <f>Z18</f>
        <v>1016824</v>
      </c>
      <c r="AA17" s="225">
        <f>AA18</f>
        <v>1016824</v>
      </c>
      <c r="AB17" s="222"/>
    </row>
    <row r="18" spans="1:28" ht="27" customHeight="1" x14ac:dyDescent="0.25">
      <c r="A18" s="256"/>
      <c r="B18" s="255"/>
      <c r="C18" s="212"/>
      <c r="D18" s="259"/>
      <c r="E18" s="308"/>
      <c r="F18" s="209"/>
      <c r="G18" s="209"/>
      <c r="H18" s="209"/>
      <c r="I18" s="209"/>
      <c r="J18" s="308" t="s">
        <v>204</v>
      </c>
      <c r="K18" s="206">
        <v>133</v>
      </c>
      <c r="L18" s="242"/>
      <c r="M18" s="241">
        <v>1</v>
      </c>
      <c r="N18" s="241">
        <v>2</v>
      </c>
      <c r="O18" s="240">
        <v>6340500000</v>
      </c>
      <c r="P18" s="98">
        <v>0</v>
      </c>
      <c r="Q18" s="239"/>
      <c r="R18" s="238"/>
      <c r="S18" s="204"/>
      <c r="T18" s="204"/>
      <c r="U18" s="204"/>
      <c r="V18" s="204"/>
      <c r="W18" s="237"/>
      <c r="X18" s="236"/>
      <c r="Y18" s="235">
        <f>Y19</f>
        <v>1016824</v>
      </c>
      <c r="Z18" s="235">
        <f>Z19</f>
        <v>1016824</v>
      </c>
      <c r="AA18" s="201">
        <f>AA19</f>
        <v>1016824</v>
      </c>
      <c r="AB18" s="222"/>
    </row>
    <row r="19" spans="1:28" ht="16.5" customHeight="1" x14ac:dyDescent="0.25">
      <c r="A19" s="256"/>
      <c r="B19" s="255"/>
      <c r="C19" s="212"/>
      <c r="D19" s="211"/>
      <c r="E19" s="254"/>
      <c r="F19" s="281" t="s">
        <v>193</v>
      </c>
      <c r="G19" s="281"/>
      <c r="H19" s="281"/>
      <c r="I19" s="281"/>
      <c r="J19" s="280"/>
      <c r="K19" s="206">
        <v>133</v>
      </c>
      <c r="L19" s="242">
        <v>102</v>
      </c>
      <c r="M19" s="241">
        <v>1</v>
      </c>
      <c r="N19" s="241">
        <v>2</v>
      </c>
      <c r="O19" s="240">
        <v>6340510010</v>
      </c>
      <c r="P19" s="98">
        <v>0</v>
      </c>
      <c r="Q19" s="239"/>
      <c r="R19" s="238">
        <v>0</v>
      </c>
      <c r="S19" s="246"/>
      <c r="T19" s="246"/>
      <c r="U19" s="246"/>
      <c r="V19" s="246"/>
      <c r="W19" s="237">
        <v>0</v>
      </c>
      <c r="X19" s="236">
        <v>0</v>
      </c>
      <c r="Y19" s="235">
        <f>Y20</f>
        <v>1016824</v>
      </c>
      <c r="Z19" s="235">
        <f>Z20</f>
        <v>1016824</v>
      </c>
      <c r="AA19" s="201">
        <f>AA20</f>
        <v>1016824</v>
      </c>
      <c r="AB19" s="222" t="s">
        <v>158</v>
      </c>
    </row>
    <row r="20" spans="1:28" ht="36" customHeight="1" x14ac:dyDescent="0.25">
      <c r="A20" s="256"/>
      <c r="B20" s="255"/>
      <c r="C20" s="212"/>
      <c r="D20" s="211"/>
      <c r="E20" s="254"/>
      <c r="F20" s="254"/>
      <c r="G20" s="210"/>
      <c r="H20" s="210"/>
      <c r="I20" s="210"/>
      <c r="J20" s="254" t="s">
        <v>194</v>
      </c>
      <c r="K20" s="206">
        <v>133</v>
      </c>
      <c r="L20" s="242"/>
      <c r="M20" s="241">
        <v>1</v>
      </c>
      <c r="N20" s="241">
        <v>2</v>
      </c>
      <c r="O20" s="240">
        <v>6340510010</v>
      </c>
      <c r="P20" s="98">
        <v>120</v>
      </c>
      <c r="Q20" s="239"/>
      <c r="R20" s="238"/>
      <c r="S20" s="204"/>
      <c r="T20" s="204"/>
      <c r="U20" s="204"/>
      <c r="V20" s="204"/>
      <c r="W20" s="237"/>
      <c r="X20" s="236"/>
      <c r="Y20" s="235">
        <f>Y21+Y22</f>
        <v>1016824</v>
      </c>
      <c r="Z20" s="235">
        <f>Z21+Z22</f>
        <v>1016824</v>
      </c>
      <c r="AA20" s="201">
        <f>AA21+AA22</f>
        <v>1016824</v>
      </c>
      <c r="AB20" s="222"/>
    </row>
    <row r="21" spans="1:28" ht="29.25" customHeight="1" x14ac:dyDescent="0.25">
      <c r="A21" s="256"/>
      <c r="B21" s="255"/>
      <c r="C21" s="212"/>
      <c r="D21" s="211"/>
      <c r="E21" s="254"/>
      <c r="F21" s="254"/>
      <c r="G21" s="210"/>
      <c r="H21" s="210"/>
      <c r="I21" s="210"/>
      <c r="J21" s="254" t="s">
        <v>249</v>
      </c>
      <c r="K21" s="206">
        <v>133</v>
      </c>
      <c r="L21" s="242"/>
      <c r="M21" s="241">
        <v>1</v>
      </c>
      <c r="N21" s="241">
        <v>2</v>
      </c>
      <c r="O21" s="240">
        <v>6340510010</v>
      </c>
      <c r="P21" s="98">
        <v>121</v>
      </c>
      <c r="Q21" s="239"/>
      <c r="R21" s="238"/>
      <c r="S21" s="204"/>
      <c r="T21" s="204"/>
      <c r="U21" s="204"/>
      <c r="V21" s="204"/>
      <c r="W21" s="237"/>
      <c r="X21" s="236"/>
      <c r="Y21" s="235">
        <v>780970</v>
      </c>
      <c r="Z21" s="235">
        <v>780970</v>
      </c>
      <c r="AA21" s="201">
        <v>780970</v>
      </c>
      <c r="AB21" s="222"/>
    </row>
    <row r="22" spans="1:28" ht="63" customHeight="1" x14ac:dyDescent="0.25">
      <c r="A22" s="256"/>
      <c r="B22" s="255"/>
      <c r="C22" s="212"/>
      <c r="D22" s="211"/>
      <c r="E22" s="210"/>
      <c r="F22" s="254"/>
      <c r="G22" s="281" t="s">
        <v>248</v>
      </c>
      <c r="H22" s="281"/>
      <c r="I22" s="281"/>
      <c r="J22" s="280"/>
      <c r="K22" s="206">
        <v>133</v>
      </c>
      <c r="L22" s="242">
        <v>102</v>
      </c>
      <c r="M22" s="241">
        <v>1</v>
      </c>
      <c r="N22" s="241">
        <v>2</v>
      </c>
      <c r="O22" s="240">
        <v>6340510010</v>
      </c>
      <c r="P22" s="98">
        <v>129</v>
      </c>
      <c r="Q22" s="239"/>
      <c r="R22" s="238">
        <v>10000</v>
      </c>
      <c r="S22" s="246"/>
      <c r="T22" s="246"/>
      <c r="U22" s="246"/>
      <c r="V22" s="246"/>
      <c r="W22" s="237">
        <v>0</v>
      </c>
      <c r="X22" s="236">
        <v>0</v>
      </c>
      <c r="Y22" s="235">
        <v>235854</v>
      </c>
      <c r="Z22" s="235">
        <v>235854</v>
      </c>
      <c r="AA22" s="201">
        <v>235854</v>
      </c>
      <c r="AB22" s="222" t="s">
        <v>158</v>
      </c>
    </row>
    <row r="23" spans="1:28" s="305" customFormat="1" ht="72.75" customHeight="1" x14ac:dyDescent="0.2">
      <c r="A23" s="307"/>
      <c r="B23" s="255"/>
      <c r="C23" s="260"/>
      <c r="D23" s="211"/>
      <c r="E23" s="211"/>
      <c r="F23" s="259"/>
      <c r="G23" s="211"/>
      <c r="H23" s="211"/>
      <c r="I23" s="211"/>
      <c r="J23" s="259" t="s">
        <v>167</v>
      </c>
      <c r="K23" s="226">
        <v>133</v>
      </c>
      <c r="L23" s="301"/>
      <c r="M23" s="258">
        <v>1</v>
      </c>
      <c r="N23" s="258">
        <v>4</v>
      </c>
      <c r="O23" s="228">
        <v>0</v>
      </c>
      <c r="P23" s="90">
        <v>0</v>
      </c>
      <c r="Q23" s="300"/>
      <c r="R23" s="299"/>
      <c r="S23" s="191"/>
      <c r="T23" s="191"/>
      <c r="U23" s="191"/>
      <c r="V23" s="191"/>
      <c r="W23" s="298"/>
      <c r="X23" s="297"/>
      <c r="Y23" s="257">
        <f>Y26</f>
        <v>2839058</v>
      </c>
      <c r="Z23" s="257">
        <f>Z26</f>
        <v>2382925</v>
      </c>
      <c r="AA23" s="91">
        <f>AA26</f>
        <v>2340700</v>
      </c>
      <c r="AB23" s="306"/>
    </row>
    <row r="24" spans="1:28" s="305" customFormat="1" ht="72.75" customHeight="1" x14ac:dyDescent="0.2">
      <c r="A24" s="307"/>
      <c r="B24" s="255"/>
      <c r="C24" s="260"/>
      <c r="D24" s="259"/>
      <c r="E24" s="259"/>
      <c r="F24" s="267"/>
      <c r="G24" s="267"/>
      <c r="H24" s="267"/>
      <c r="I24" s="267"/>
      <c r="J24" s="227" t="s">
        <v>238</v>
      </c>
      <c r="K24" s="226">
        <v>133</v>
      </c>
      <c r="L24" s="301"/>
      <c r="M24" s="258">
        <v>1</v>
      </c>
      <c r="N24" s="258">
        <v>4</v>
      </c>
      <c r="O24" s="228">
        <v>6300000000</v>
      </c>
      <c r="P24" s="90">
        <v>0</v>
      </c>
      <c r="Q24" s="300"/>
      <c r="R24" s="299"/>
      <c r="S24" s="191"/>
      <c r="T24" s="191"/>
      <c r="U24" s="191"/>
      <c r="V24" s="191"/>
      <c r="W24" s="298"/>
      <c r="X24" s="297"/>
      <c r="Y24" s="257">
        <f>Y26</f>
        <v>2839058</v>
      </c>
      <c r="Z24" s="257">
        <f>Z26</f>
        <v>2382925</v>
      </c>
      <c r="AA24" s="91">
        <f>AA26</f>
        <v>2340700</v>
      </c>
      <c r="AB24" s="306"/>
    </row>
    <row r="25" spans="1:28" s="305" customFormat="1" ht="27.75" customHeight="1" x14ac:dyDescent="0.2">
      <c r="A25" s="307"/>
      <c r="B25" s="255"/>
      <c r="C25" s="260"/>
      <c r="D25" s="259"/>
      <c r="E25" s="259"/>
      <c r="F25" s="267"/>
      <c r="G25" s="267"/>
      <c r="H25" s="267"/>
      <c r="I25" s="267"/>
      <c r="J25" s="227" t="s">
        <v>191</v>
      </c>
      <c r="K25" s="226">
        <v>133</v>
      </c>
      <c r="L25" s="301"/>
      <c r="M25" s="258">
        <v>1</v>
      </c>
      <c r="N25" s="258">
        <v>4</v>
      </c>
      <c r="O25" s="228">
        <v>6340000000</v>
      </c>
      <c r="P25" s="90">
        <v>0</v>
      </c>
      <c r="Q25" s="300"/>
      <c r="R25" s="299"/>
      <c r="S25" s="191"/>
      <c r="T25" s="191"/>
      <c r="U25" s="191"/>
      <c r="V25" s="191"/>
      <c r="W25" s="298"/>
      <c r="X25" s="297"/>
      <c r="Y25" s="257">
        <f>Y26</f>
        <v>2839058</v>
      </c>
      <c r="Z25" s="257">
        <f>Z26</f>
        <v>2382925</v>
      </c>
      <c r="AA25" s="91">
        <f>AA26</f>
        <v>2340700</v>
      </c>
      <c r="AB25" s="306"/>
    </row>
    <row r="26" spans="1:28" ht="44.25" customHeight="1" x14ac:dyDescent="0.2">
      <c r="A26" s="256"/>
      <c r="B26" s="286"/>
      <c r="C26" s="285"/>
      <c r="D26" s="304"/>
      <c r="E26" s="113" t="s">
        <v>204</v>
      </c>
      <c r="F26" s="107"/>
      <c r="G26" s="107"/>
      <c r="H26" s="107"/>
      <c r="I26" s="107"/>
      <c r="J26" s="108"/>
      <c r="K26" s="206">
        <v>133</v>
      </c>
      <c r="L26" s="242">
        <v>104</v>
      </c>
      <c r="M26" s="241">
        <v>1</v>
      </c>
      <c r="N26" s="241">
        <v>4</v>
      </c>
      <c r="O26" s="240">
        <v>6340500000</v>
      </c>
      <c r="P26" s="98">
        <v>0</v>
      </c>
      <c r="Q26" s="239"/>
      <c r="R26" s="238">
        <v>0</v>
      </c>
      <c r="S26" s="246"/>
      <c r="T26" s="246"/>
      <c r="U26" s="246"/>
      <c r="V26" s="246"/>
      <c r="W26" s="237">
        <v>0</v>
      </c>
      <c r="X26" s="236">
        <v>0</v>
      </c>
      <c r="Y26" s="235">
        <f>Y27+Y38+Y40</f>
        <v>2839058</v>
      </c>
      <c r="Z26" s="235">
        <f>Z27+Z38+Z40</f>
        <v>2382925</v>
      </c>
      <c r="AA26" s="99">
        <f>AA27+AA38+AA40</f>
        <v>2340700</v>
      </c>
      <c r="AB26" s="222" t="s">
        <v>158</v>
      </c>
    </row>
    <row r="27" spans="1:28" ht="24" customHeight="1" x14ac:dyDescent="0.2">
      <c r="A27" s="256"/>
      <c r="B27" s="286"/>
      <c r="C27" s="285"/>
      <c r="D27" s="229"/>
      <c r="E27" s="243"/>
      <c r="F27" s="113" t="s">
        <v>195</v>
      </c>
      <c r="G27" s="107"/>
      <c r="H27" s="107"/>
      <c r="I27" s="107"/>
      <c r="J27" s="108"/>
      <c r="K27" s="206">
        <v>133</v>
      </c>
      <c r="L27" s="242">
        <v>104</v>
      </c>
      <c r="M27" s="241">
        <v>1</v>
      </c>
      <c r="N27" s="241">
        <v>4</v>
      </c>
      <c r="O27" s="240">
        <v>6340510020</v>
      </c>
      <c r="P27" s="98">
        <v>0</v>
      </c>
      <c r="Q27" s="239"/>
      <c r="R27" s="238">
        <v>0</v>
      </c>
      <c r="S27" s="246"/>
      <c r="T27" s="246"/>
      <c r="U27" s="246"/>
      <c r="V27" s="246"/>
      <c r="W27" s="237">
        <v>0</v>
      </c>
      <c r="X27" s="236">
        <v>0</v>
      </c>
      <c r="Y27" s="235">
        <f>Y28+Y32+Y35</f>
        <v>2757358</v>
      </c>
      <c r="Z27" s="235">
        <f>Z28+Z32+Z35</f>
        <v>2301225</v>
      </c>
      <c r="AA27" s="99">
        <f>AA28+AA32+AA35</f>
        <v>2259000</v>
      </c>
      <c r="AB27" s="222" t="s">
        <v>158</v>
      </c>
    </row>
    <row r="28" spans="1:28" ht="45.75" customHeight="1" x14ac:dyDescent="0.25">
      <c r="A28" s="256"/>
      <c r="B28" s="286"/>
      <c r="C28" s="285"/>
      <c r="D28" s="229"/>
      <c r="E28" s="208"/>
      <c r="F28" s="243"/>
      <c r="G28" s="113" t="s">
        <v>194</v>
      </c>
      <c r="H28" s="107"/>
      <c r="I28" s="107"/>
      <c r="J28" s="108"/>
      <c r="K28" s="206">
        <v>133</v>
      </c>
      <c r="L28" s="242">
        <v>104</v>
      </c>
      <c r="M28" s="241">
        <v>1</v>
      </c>
      <c r="N28" s="241">
        <v>4</v>
      </c>
      <c r="O28" s="240">
        <v>6340510020</v>
      </c>
      <c r="P28" s="98" t="s">
        <v>196</v>
      </c>
      <c r="Q28" s="239"/>
      <c r="R28" s="238">
        <v>10000</v>
      </c>
      <c r="S28" s="246"/>
      <c r="T28" s="246"/>
      <c r="U28" s="246"/>
      <c r="V28" s="246"/>
      <c r="W28" s="237">
        <v>0</v>
      </c>
      <c r="X28" s="236">
        <v>0</v>
      </c>
      <c r="Y28" s="235">
        <f>Y29+Y30+Y31</f>
        <v>2669100</v>
      </c>
      <c r="Z28" s="235">
        <f>Z29+Z31</f>
        <v>2280625</v>
      </c>
      <c r="AA28" s="201">
        <f>AA29+AA31</f>
        <v>2258400</v>
      </c>
      <c r="AB28" s="222" t="s">
        <v>158</v>
      </c>
    </row>
    <row r="29" spans="1:28" ht="30.75" customHeight="1" x14ac:dyDescent="0.25">
      <c r="A29" s="256"/>
      <c r="B29" s="286"/>
      <c r="C29" s="285"/>
      <c r="D29" s="229"/>
      <c r="E29" s="208"/>
      <c r="F29" s="243"/>
      <c r="G29" s="208"/>
      <c r="H29" s="208"/>
      <c r="I29" s="208"/>
      <c r="J29" s="243" t="s">
        <v>249</v>
      </c>
      <c r="K29" s="206">
        <v>133</v>
      </c>
      <c r="L29" s="242"/>
      <c r="M29" s="241">
        <v>1</v>
      </c>
      <c r="N29" s="241">
        <v>4</v>
      </c>
      <c r="O29" s="240">
        <v>6340510020</v>
      </c>
      <c r="P29" s="98">
        <v>121</v>
      </c>
      <c r="Q29" s="239"/>
      <c r="R29" s="238"/>
      <c r="S29" s="204"/>
      <c r="T29" s="204"/>
      <c r="U29" s="204"/>
      <c r="V29" s="204"/>
      <c r="W29" s="237"/>
      <c r="X29" s="236"/>
      <c r="Y29" s="235">
        <v>2050000</v>
      </c>
      <c r="Z29" s="235">
        <v>1751634</v>
      </c>
      <c r="AA29" s="201">
        <v>1734562</v>
      </c>
      <c r="AB29" s="222"/>
    </row>
    <row r="30" spans="1:28" ht="51.75" customHeight="1" x14ac:dyDescent="0.25">
      <c r="A30" s="256"/>
      <c r="B30" s="286"/>
      <c r="C30" s="285"/>
      <c r="D30" s="229"/>
      <c r="E30" s="208"/>
      <c r="F30" s="243"/>
      <c r="G30" s="208"/>
      <c r="H30" s="208"/>
      <c r="I30" s="208"/>
      <c r="J30" s="243" t="s">
        <v>255</v>
      </c>
      <c r="K30" s="206">
        <v>133</v>
      </c>
      <c r="L30" s="242"/>
      <c r="M30" s="241">
        <v>1</v>
      </c>
      <c r="N30" s="241">
        <v>4</v>
      </c>
      <c r="O30" s="240">
        <v>6340510020</v>
      </c>
      <c r="P30" s="98">
        <v>122</v>
      </c>
      <c r="Q30" s="239"/>
      <c r="R30" s="238"/>
      <c r="S30" s="204"/>
      <c r="T30" s="204"/>
      <c r="U30" s="204"/>
      <c r="V30" s="204"/>
      <c r="W30" s="237"/>
      <c r="X30" s="236"/>
      <c r="Y30" s="235">
        <v>0</v>
      </c>
      <c r="Z30" s="235">
        <v>0</v>
      </c>
      <c r="AA30" s="201">
        <v>0</v>
      </c>
      <c r="AB30" s="222"/>
    </row>
    <row r="31" spans="1:28" ht="79.5" customHeight="1" x14ac:dyDescent="0.25">
      <c r="A31" s="256"/>
      <c r="B31" s="286"/>
      <c r="C31" s="285"/>
      <c r="D31" s="229"/>
      <c r="E31" s="208"/>
      <c r="F31" s="243"/>
      <c r="G31" s="208"/>
      <c r="H31" s="208"/>
      <c r="I31" s="208"/>
      <c r="J31" s="243" t="s">
        <v>248</v>
      </c>
      <c r="K31" s="206">
        <v>133</v>
      </c>
      <c r="L31" s="242"/>
      <c r="M31" s="241">
        <v>1</v>
      </c>
      <c r="N31" s="241">
        <v>4</v>
      </c>
      <c r="O31" s="240">
        <v>6340510020</v>
      </c>
      <c r="P31" s="98">
        <v>129</v>
      </c>
      <c r="Q31" s="239"/>
      <c r="R31" s="238"/>
      <c r="S31" s="204"/>
      <c r="T31" s="204"/>
      <c r="U31" s="204"/>
      <c r="V31" s="204"/>
      <c r="W31" s="237"/>
      <c r="X31" s="236"/>
      <c r="Y31" s="235">
        <v>619100</v>
      </c>
      <c r="Z31" s="235">
        <v>528991</v>
      </c>
      <c r="AA31" s="201">
        <v>523838</v>
      </c>
      <c r="AB31" s="222"/>
    </row>
    <row r="32" spans="1:28" ht="42.75" customHeight="1" x14ac:dyDescent="0.25">
      <c r="A32" s="256"/>
      <c r="B32" s="286"/>
      <c r="C32" s="285"/>
      <c r="D32" s="229"/>
      <c r="E32" s="208"/>
      <c r="F32" s="243"/>
      <c r="G32" s="113" t="s">
        <v>197</v>
      </c>
      <c r="H32" s="107"/>
      <c r="I32" s="107"/>
      <c r="J32" s="108"/>
      <c r="K32" s="206">
        <v>133</v>
      </c>
      <c r="L32" s="242">
        <v>104</v>
      </c>
      <c r="M32" s="241">
        <v>1</v>
      </c>
      <c r="N32" s="241">
        <v>4</v>
      </c>
      <c r="O32" s="240">
        <v>6340510020</v>
      </c>
      <c r="P32" s="98" t="s">
        <v>198</v>
      </c>
      <c r="Q32" s="239"/>
      <c r="R32" s="238">
        <v>10000</v>
      </c>
      <c r="S32" s="246"/>
      <c r="T32" s="246"/>
      <c r="U32" s="246"/>
      <c r="V32" s="246"/>
      <c r="W32" s="237">
        <v>0</v>
      </c>
      <c r="X32" s="236">
        <v>0</v>
      </c>
      <c r="Y32" s="235">
        <f>Y33+Y34</f>
        <v>87658</v>
      </c>
      <c r="Z32" s="235">
        <f>Z33+Z34</f>
        <v>20000</v>
      </c>
      <c r="AA32" s="201">
        <f>AA33+AA34</f>
        <v>0</v>
      </c>
      <c r="AB32" s="222" t="s">
        <v>158</v>
      </c>
    </row>
    <row r="33" spans="1:29" ht="27.75" customHeight="1" x14ac:dyDescent="0.25">
      <c r="A33" s="256"/>
      <c r="B33" s="286"/>
      <c r="C33" s="285"/>
      <c r="D33" s="229"/>
      <c r="E33" s="208"/>
      <c r="F33" s="243"/>
      <c r="G33" s="208"/>
      <c r="H33" s="208"/>
      <c r="I33" s="208"/>
      <c r="J33" s="243" t="s">
        <v>254</v>
      </c>
      <c r="K33" s="206">
        <v>133</v>
      </c>
      <c r="L33" s="242"/>
      <c r="M33" s="241">
        <v>1</v>
      </c>
      <c r="N33" s="241">
        <v>4</v>
      </c>
      <c r="O33" s="240">
        <v>6340510020</v>
      </c>
      <c r="P33" s="98">
        <v>244</v>
      </c>
      <c r="Q33" s="239"/>
      <c r="R33" s="238"/>
      <c r="S33" s="204"/>
      <c r="T33" s="204"/>
      <c r="U33" s="204"/>
      <c r="V33" s="204"/>
      <c r="W33" s="237"/>
      <c r="X33" s="236"/>
      <c r="Y33" s="235">
        <v>31658</v>
      </c>
      <c r="Z33" s="235">
        <v>10000</v>
      </c>
      <c r="AA33" s="201">
        <v>0</v>
      </c>
      <c r="AB33" s="222"/>
    </row>
    <row r="34" spans="1:29" ht="25.5" customHeight="1" x14ac:dyDescent="0.25">
      <c r="A34" s="256"/>
      <c r="B34" s="286"/>
      <c r="C34" s="295"/>
      <c r="D34" s="294"/>
      <c r="E34" s="269"/>
      <c r="F34" s="268"/>
      <c r="G34" s="269"/>
      <c r="H34" s="269"/>
      <c r="I34" s="269"/>
      <c r="J34" s="268" t="s">
        <v>239</v>
      </c>
      <c r="K34" s="206">
        <v>133</v>
      </c>
      <c r="L34" s="242"/>
      <c r="M34" s="241">
        <v>1</v>
      </c>
      <c r="N34" s="241">
        <v>4</v>
      </c>
      <c r="O34" s="240">
        <v>6340510020</v>
      </c>
      <c r="P34" s="98">
        <v>247</v>
      </c>
      <c r="Q34" s="239"/>
      <c r="R34" s="238"/>
      <c r="S34" s="204"/>
      <c r="T34" s="204"/>
      <c r="U34" s="204"/>
      <c r="V34" s="204"/>
      <c r="W34" s="237"/>
      <c r="X34" s="236"/>
      <c r="Y34" s="235">
        <v>56000</v>
      </c>
      <c r="Z34" s="235">
        <v>10000</v>
      </c>
      <c r="AA34" s="201">
        <v>0</v>
      </c>
      <c r="AB34" s="222"/>
    </row>
    <row r="35" spans="1:29" ht="30" customHeight="1" x14ac:dyDescent="0.25">
      <c r="A35" s="256"/>
      <c r="B35" s="286"/>
      <c r="C35" s="295"/>
      <c r="D35" s="294"/>
      <c r="E35" s="269"/>
      <c r="F35" s="268"/>
      <c r="G35" s="269"/>
      <c r="H35" s="269"/>
      <c r="I35" s="269"/>
      <c r="J35" s="106" t="s">
        <v>199</v>
      </c>
      <c r="K35" s="206">
        <v>133</v>
      </c>
      <c r="L35" s="242"/>
      <c r="M35" s="241">
        <v>1</v>
      </c>
      <c r="N35" s="241">
        <v>4</v>
      </c>
      <c r="O35" s="240">
        <v>6340510020</v>
      </c>
      <c r="P35" s="98">
        <v>850</v>
      </c>
      <c r="Q35" s="239"/>
      <c r="R35" s="238"/>
      <c r="S35" s="204"/>
      <c r="T35" s="204"/>
      <c r="U35" s="204"/>
      <c r="V35" s="204"/>
      <c r="W35" s="237"/>
      <c r="X35" s="236"/>
      <c r="Y35" s="235">
        <f>Y36</f>
        <v>600</v>
      </c>
      <c r="Z35" s="235">
        <f>Z36</f>
        <v>600</v>
      </c>
      <c r="AA35" s="201">
        <f>AA36</f>
        <v>600</v>
      </c>
      <c r="AB35" s="302"/>
      <c r="AC35" s="222"/>
    </row>
    <row r="36" spans="1:29" ht="28.5" customHeight="1" x14ac:dyDescent="0.25">
      <c r="A36" s="256"/>
      <c r="B36" s="286"/>
      <c r="C36" s="295"/>
      <c r="D36" s="294"/>
      <c r="E36" s="269"/>
      <c r="F36" s="268"/>
      <c r="G36" s="269"/>
      <c r="H36" s="269"/>
      <c r="I36" s="269"/>
      <c r="J36" s="106" t="s">
        <v>253</v>
      </c>
      <c r="K36" s="206">
        <v>133</v>
      </c>
      <c r="L36" s="242"/>
      <c r="M36" s="241">
        <v>1</v>
      </c>
      <c r="N36" s="241">
        <v>4</v>
      </c>
      <c r="O36" s="240">
        <v>6340510020</v>
      </c>
      <c r="P36" s="98">
        <v>851</v>
      </c>
      <c r="Q36" s="239"/>
      <c r="R36" s="238"/>
      <c r="S36" s="204"/>
      <c r="T36" s="204"/>
      <c r="U36" s="204"/>
      <c r="V36" s="204"/>
      <c r="W36" s="237"/>
      <c r="X36" s="236"/>
      <c r="Y36" s="235">
        <v>600</v>
      </c>
      <c r="Z36" s="235">
        <v>600</v>
      </c>
      <c r="AA36" s="201">
        <v>600</v>
      </c>
      <c r="AB36" s="302"/>
      <c r="AC36" s="222"/>
    </row>
    <row r="37" spans="1:29" ht="138" customHeight="1" x14ac:dyDescent="0.25">
      <c r="A37" s="256"/>
      <c r="B37" s="286"/>
      <c r="C37" s="295"/>
      <c r="D37" s="294"/>
      <c r="E37" s="269"/>
      <c r="F37" s="268"/>
      <c r="G37" s="269"/>
      <c r="H37" s="269"/>
      <c r="I37" s="269"/>
      <c r="J37" s="106" t="s">
        <v>252</v>
      </c>
      <c r="K37" s="206">
        <v>133</v>
      </c>
      <c r="L37" s="242"/>
      <c r="M37" s="241">
        <v>1</v>
      </c>
      <c r="N37" s="241">
        <v>4</v>
      </c>
      <c r="O37" s="240" t="s">
        <v>201</v>
      </c>
      <c r="P37" s="98">
        <v>0</v>
      </c>
      <c r="Q37" s="239"/>
      <c r="R37" s="238"/>
      <c r="S37" s="204"/>
      <c r="T37" s="204"/>
      <c r="U37" s="204"/>
      <c r="V37" s="204"/>
      <c r="W37" s="237"/>
      <c r="X37" s="236"/>
      <c r="Y37" s="235">
        <f>Y38</f>
        <v>32900</v>
      </c>
      <c r="Z37" s="235">
        <f>Z38</f>
        <v>32900</v>
      </c>
      <c r="AA37" s="201">
        <f>AA38</f>
        <v>32900</v>
      </c>
      <c r="AB37" s="302"/>
      <c r="AC37" s="222"/>
    </row>
    <row r="38" spans="1:29" ht="28.5" customHeight="1" x14ac:dyDescent="0.25">
      <c r="A38" s="256"/>
      <c r="B38" s="286"/>
      <c r="C38" s="295"/>
      <c r="D38" s="294"/>
      <c r="E38" s="269"/>
      <c r="F38" s="268"/>
      <c r="G38" s="269"/>
      <c r="H38" s="269"/>
      <c r="I38" s="269"/>
      <c r="J38" s="268" t="s">
        <v>39</v>
      </c>
      <c r="K38" s="206">
        <v>133</v>
      </c>
      <c r="L38" s="242"/>
      <c r="M38" s="241">
        <v>1</v>
      </c>
      <c r="N38" s="241">
        <v>4</v>
      </c>
      <c r="O38" s="240" t="s">
        <v>201</v>
      </c>
      <c r="P38" s="98">
        <v>540</v>
      </c>
      <c r="Q38" s="239"/>
      <c r="R38" s="238"/>
      <c r="S38" s="204"/>
      <c r="T38" s="204"/>
      <c r="U38" s="204"/>
      <c r="V38" s="204"/>
      <c r="W38" s="237"/>
      <c r="X38" s="236"/>
      <c r="Y38" s="235">
        <v>32900</v>
      </c>
      <c r="Z38" s="235">
        <v>32900</v>
      </c>
      <c r="AA38" s="201">
        <v>32900</v>
      </c>
      <c r="AB38" s="302"/>
      <c r="AC38" s="222"/>
    </row>
    <row r="39" spans="1:29" ht="157.5" customHeight="1" x14ac:dyDescent="0.25">
      <c r="A39" s="256"/>
      <c r="B39" s="286"/>
      <c r="C39" s="295"/>
      <c r="D39" s="294"/>
      <c r="E39" s="269"/>
      <c r="F39" s="268"/>
      <c r="G39" s="269"/>
      <c r="H39" s="269"/>
      <c r="I39" s="269"/>
      <c r="J39" s="303" t="s">
        <v>202</v>
      </c>
      <c r="K39" s="206">
        <v>133</v>
      </c>
      <c r="L39" s="242"/>
      <c r="M39" s="241">
        <v>1</v>
      </c>
      <c r="N39" s="241">
        <v>4</v>
      </c>
      <c r="O39" s="240" t="s">
        <v>203</v>
      </c>
      <c r="P39" s="98">
        <v>0</v>
      </c>
      <c r="Q39" s="239"/>
      <c r="R39" s="238"/>
      <c r="S39" s="204"/>
      <c r="T39" s="204"/>
      <c r="U39" s="204"/>
      <c r="V39" s="204"/>
      <c r="W39" s="237"/>
      <c r="X39" s="236"/>
      <c r="Y39" s="235">
        <f>Y40</f>
        <v>48800</v>
      </c>
      <c r="Z39" s="235">
        <f>Z40</f>
        <v>48800</v>
      </c>
      <c r="AA39" s="201">
        <f>AA40</f>
        <v>48800</v>
      </c>
      <c r="AB39" s="302"/>
      <c r="AC39" s="222"/>
    </row>
    <row r="40" spans="1:29" ht="27" customHeight="1" x14ac:dyDescent="0.25">
      <c r="A40" s="256"/>
      <c r="B40" s="286"/>
      <c r="C40" s="295"/>
      <c r="D40" s="294"/>
      <c r="E40" s="269"/>
      <c r="F40" s="268"/>
      <c r="G40" s="269"/>
      <c r="H40" s="269"/>
      <c r="I40" s="269"/>
      <c r="J40" s="303" t="s">
        <v>39</v>
      </c>
      <c r="K40" s="206">
        <v>133</v>
      </c>
      <c r="L40" s="242"/>
      <c r="M40" s="241">
        <v>1</v>
      </c>
      <c r="N40" s="241">
        <v>4</v>
      </c>
      <c r="O40" s="240" t="s">
        <v>203</v>
      </c>
      <c r="P40" s="98">
        <v>540</v>
      </c>
      <c r="Q40" s="239"/>
      <c r="R40" s="238"/>
      <c r="S40" s="204"/>
      <c r="T40" s="204"/>
      <c r="U40" s="204"/>
      <c r="V40" s="204"/>
      <c r="W40" s="237"/>
      <c r="X40" s="236"/>
      <c r="Y40" s="235">
        <v>48800</v>
      </c>
      <c r="Z40" s="235">
        <v>48800</v>
      </c>
      <c r="AA40" s="201">
        <v>48800</v>
      </c>
      <c r="AB40" s="302"/>
      <c r="AC40" s="222"/>
    </row>
    <row r="41" spans="1:29" ht="66" customHeight="1" x14ac:dyDescent="0.2">
      <c r="A41" s="256"/>
      <c r="B41" s="286"/>
      <c r="C41" s="295"/>
      <c r="D41" s="294"/>
      <c r="E41" s="269"/>
      <c r="F41" s="268"/>
      <c r="G41" s="269"/>
      <c r="H41" s="269"/>
      <c r="I41" s="269"/>
      <c r="J41" s="296" t="s">
        <v>168</v>
      </c>
      <c r="K41" s="226">
        <v>133</v>
      </c>
      <c r="L41" s="301"/>
      <c r="M41" s="258">
        <v>1</v>
      </c>
      <c r="N41" s="258">
        <v>6</v>
      </c>
      <c r="O41" s="228">
        <v>0</v>
      </c>
      <c r="P41" s="90">
        <v>0</v>
      </c>
      <c r="Q41" s="300"/>
      <c r="R41" s="299"/>
      <c r="S41" s="191"/>
      <c r="T41" s="191"/>
      <c r="U41" s="191"/>
      <c r="V41" s="191"/>
      <c r="W41" s="298"/>
      <c r="X41" s="297"/>
      <c r="Y41" s="257">
        <f>Y44</f>
        <v>45731</v>
      </c>
      <c r="Z41" s="257">
        <f>Z44</f>
        <v>45731</v>
      </c>
      <c r="AA41" s="225">
        <f>AA44</f>
        <v>45731</v>
      </c>
      <c r="AB41" s="222"/>
    </row>
    <row r="42" spans="1:29" ht="66" customHeight="1" x14ac:dyDescent="0.2">
      <c r="A42" s="256"/>
      <c r="B42" s="286"/>
      <c r="C42" s="295"/>
      <c r="D42" s="294"/>
      <c r="E42" s="269"/>
      <c r="F42" s="268"/>
      <c r="G42" s="269"/>
      <c r="H42" s="269"/>
      <c r="I42" s="269"/>
      <c r="J42" s="227" t="s">
        <v>238</v>
      </c>
      <c r="K42" s="226">
        <v>133</v>
      </c>
      <c r="L42" s="301"/>
      <c r="M42" s="258">
        <v>1</v>
      </c>
      <c r="N42" s="258">
        <v>6</v>
      </c>
      <c r="O42" s="228">
        <v>6300000000</v>
      </c>
      <c r="P42" s="90">
        <v>0</v>
      </c>
      <c r="Q42" s="300"/>
      <c r="R42" s="299"/>
      <c r="S42" s="191"/>
      <c r="T42" s="191"/>
      <c r="U42" s="191"/>
      <c r="V42" s="191"/>
      <c r="W42" s="298"/>
      <c r="X42" s="297"/>
      <c r="Y42" s="257">
        <f>Y44</f>
        <v>45731</v>
      </c>
      <c r="Z42" s="257">
        <f>Z44</f>
        <v>45731</v>
      </c>
      <c r="AA42" s="225">
        <f>AA44</f>
        <v>45731</v>
      </c>
      <c r="AB42" s="222"/>
    </row>
    <row r="43" spans="1:29" ht="30" customHeight="1" x14ac:dyDescent="0.2">
      <c r="A43" s="256"/>
      <c r="B43" s="286"/>
      <c r="C43" s="295"/>
      <c r="D43" s="294"/>
      <c r="E43" s="269"/>
      <c r="F43" s="268"/>
      <c r="G43" s="269"/>
      <c r="H43" s="269"/>
      <c r="I43" s="269"/>
      <c r="J43" s="227" t="s">
        <v>191</v>
      </c>
      <c r="K43" s="226">
        <v>133</v>
      </c>
      <c r="L43" s="301"/>
      <c r="M43" s="258">
        <v>1</v>
      </c>
      <c r="N43" s="258">
        <v>6</v>
      </c>
      <c r="O43" s="228">
        <v>6340000000</v>
      </c>
      <c r="P43" s="90">
        <v>0</v>
      </c>
      <c r="Q43" s="300"/>
      <c r="R43" s="299"/>
      <c r="S43" s="191"/>
      <c r="T43" s="191"/>
      <c r="U43" s="191"/>
      <c r="V43" s="191"/>
      <c r="W43" s="298"/>
      <c r="X43" s="297"/>
      <c r="Y43" s="257">
        <f>Y44</f>
        <v>45731</v>
      </c>
      <c r="Z43" s="257">
        <f>Z44</f>
        <v>45731</v>
      </c>
      <c r="AA43" s="225">
        <f>AA44</f>
        <v>45731</v>
      </c>
      <c r="AB43" s="222"/>
    </row>
    <row r="44" spans="1:29" ht="44.25" customHeight="1" x14ac:dyDescent="0.25">
      <c r="A44" s="256"/>
      <c r="B44" s="286"/>
      <c r="C44" s="295"/>
      <c r="D44" s="294"/>
      <c r="E44" s="269"/>
      <c r="F44" s="268"/>
      <c r="G44" s="269"/>
      <c r="H44" s="269"/>
      <c r="I44" s="269"/>
      <c r="J44" s="268" t="s">
        <v>204</v>
      </c>
      <c r="K44" s="206">
        <v>133</v>
      </c>
      <c r="L44" s="242"/>
      <c r="M44" s="241">
        <v>1</v>
      </c>
      <c r="N44" s="241">
        <v>6</v>
      </c>
      <c r="O44" s="240">
        <v>6340500000</v>
      </c>
      <c r="P44" s="98">
        <v>0</v>
      </c>
      <c r="Q44" s="239"/>
      <c r="R44" s="238"/>
      <c r="S44" s="204"/>
      <c r="T44" s="204"/>
      <c r="U44" s="204"/>
      <c r="V44" s="204"/>
      <c r="W44" s="237"/>
      <c r="X44" s="236"/>
      <c r="Y44" s="235">
        <f>Y45</f>
        <v>45731</v>
      </c>
      <c r="Z44" s="235">
        <f>Z45</f>
        <v>45731</v>
      </c>
      <c r="AA44" s="201">
        <f>AA45</f>
        <v>45731</v>
      </c>
      <c r="AB44" s="222"/>
    </row>
    <row r="45" spans="1:29" ht="127.5" customHeight="1" x14ac:dyDescent="0.25">
      <c r="A45" s="256"/>
      <c r="B45" s="286"/>
      <c r="C45" s="295"/>
      <c r="D45" s="294"/>
      <c r="E45" s="269"/>
      <c r="F45" s="268"/>
      <c r="G45" s="269"/>
      <c r="H45" s="269"/>
      <c r="I45" s="269"/>
      <c r="J45" s="268" t="s">
        <v>205</v>
      </c>
      <c r="K45" s="206">
        <v>133</v>
      </c>
      <c r="L45" s="242"/>
      <c r="M45" s="241">
        <v>1</v>
      </c>
      <c r="N45" s="241">
        <v>6</v>
      </c>
      <c r="O45" s="240" t="s">
        <v>206</v>
      </c>
      <c r="P45" s="98">
        <v>0</v>
      </c>
      <c r="Q45" s="239"/>
      <c r="R45" s="238"/>
      <c r="S45" s="204"/>
      <c r="T45" s="204"/>
      <c r="U45" s="204"/>
      <c r="V45" s="204"/>
      <c r="W45" s="237"/>
      <c r="X45" s="236"/>
      <c r="Y45" s="235">
        <f>Y46</f>
        <v>45731</v>
      </c>
      <c r="Z45" s="235">
        <f>Z46</f>
        <v>45731</v>
      </c>
      <c r="AA45" s="201">
        <f>AA46</f>
        <v>45731</v>
      </c>
      <c r="AB45" s="222"/>
    </row>
    <row r="46" spans="1:29" ht="25.5" customHeight="1" x14ac:dyDescent="0.25">
      <c r="A46" s="256"/>
      <c r="B46" s="286"/>
      <c r="C46" s="295"/>
      <c r="D46" s="294"/>
      <c r="E46" s="269"/>
      <c r="F46" s="268"/>
      <c r="G46" s="269"/>
      <c r="H46" s="269"/>
      <c r="I46" s="269"/>
      <c r="J46" s="268" t="s">
        <v>39</v>
      </c>
      <c r="K46" s="206">
        <v>133</v>
      </c>
      <c r="L46" s="242"/>
      <c r="M46" s="241">
        <v>1</v>
      </c>
      <c r="N46" s="241">
        <v>6</v>
      </c>
      <c r="O46" s="240" t="s">
        <v>206</v>
      </c>
      <c r="P46" s="98">
        <v>540</v>
      </c>
      <c r="Q46" s="239"/>
      <c r="R46" s="238"/>
      <c r="S46" s="204"/>
      <c r="T46" s="204"/>
      <c r="U46" s="204"/>
      <c r="V46" s="204"/>
      <c r="W46" s="237"/>
      <c r="X46" s="236"/>
      <c r="Y46" s="235">
        <v>45731</v>
      </c>
      <c r="Z46" s="235">
        <v>45731</v>
      </c>
      <c r="AA46" s="201">
        <v>45731</v>
      </c>
      <c r="AB46" s="222"/>
    </row>
    <row r="47" spans="1:29" ht="15.75" customHeight="1" x14ac:dyDescent="0.2">
      <c r="A47" s="256"/>
      <c r="B47" s="286"/>
      <c r="C47" s="295"/>
      <c r="D47" s="294"/>
      <c r="E47" s="269"/>
      <c r="F47" s="268"/>
      <c r="G47" s="269"/>
      <c r="H47" s="269"/>
      <c r="I47" s="269"/>
      <c r="J47" s="296" t="s">
        <v>169</v>
      </c>
      <c r="K47" s="226">
        <v>133</v>
      </c>
      <c r="L47" s="301"/>
      <c r="M47" s="258">
        <v>1</v>
      </c>
      <c r="N47" s="258">
        <v>11</v>
      </c>
      <c r="O47" s="228">
        <v>0</v>
      </c>
      <c r="P47" s="90">
        <v>0</v>
      </c>
      <c r="Q47" s="300"/>
      <c r="R47" s="299"/>
      <c r="S47" s="191"/>
      <c r="T47" s="191"/>
      <c r="U47" s="191"/>
      <c r="V47" s="191"/>
      <c r="W47" s="298"/>
      <c r="X47" s="297"/>
      <c r="Y47" s="257">
        <f>Y48</f>
        <v>15000</v>
      </c>
      <c r="Z47" s="257">
        <f>Z48</f>
        <v>0</v>
      </c>
      <c r="AA47" s="225">
        <f>AA48</f>
        <v>0</v>
      </c>
      <c r="AB47" s="222"/>
    </row>
    <row r="48" spans="1:29" ht="39" customHeight="1" x14ac:dyDescent="0.25">
      <c r="A48" s="256"/>
      <c r="B48" s="286"/>
      <c r="C48" s="295"/>
      <c r="D48" s="294"/>
      <c r="E48" s="269"/>
      <c r="F48" s="268"/>
      <c r="G48" s="269"/>
      <c r="H48" s="269"/>
      <c r="I48" s="269"/>
      <c r="J48" s="106" t="s">
        <v>207</v>
      </c>
      <c r="K48" s="206">
        <v>133</v>
      </c>
      <c r="L48" s="242"/>
      <c r="M48" s="241">
        <v>1</v>
      </c>
      <c r="N48" s="241">
        <v>11</v>
      </c>
      <c r="O48" s="240">
        <v>7700000000</v>
      </c>
      <c r="P48" s="98">
        <v>0</v>
      </c>
      <c r="Q48" s="239"/>
      <c r="R48" s="238"/>
      <c r="S48" s="204"/>
      <c r="T48" s="204"/>
      <c r="U48" s="204"/>
      <c r="V48" s="204"/>
      <c r="W48" s="237"/>
      <c r="X48" s="236"/>
      <c r="Y48" s="235">
        <f>Y50</f>
        <v>15000</v>
      </c>
      <c r="Z48" s="235">
        <f>Z49</f>
        <v>0</v>
      </c>
      <c r="AA48" s="201">
        <f>AA49</f>
        <v>0</v>
      </c>
      <c r="AB48" s="222"/>
    </row>
    <row r="49" spans="1:28" ht="39" customHeight="1" x14ac:dyDescent="0.25">
      <c r="A49" s="256"/>
      <c r="B49" s="286"/>
      <c r="C49" s="295"/>
      <c r="D49" s="294"/>
      <c r="E49" s="269"/>
      <c r="F49" s="268"/>
      <c r="G49" s="269"/>
      <c r="H49" s="269"/>
      <c r="I49" s="269"/>
      <c r="J49" s="106" t="s">
        <v>208</v>
      </c>
      <c r="K49" s="206">
        <v>133</v>
      </c>
      <c r="L49" s="242"/>
      <c r="M49" s="241">
        <v>1</v>
      </c>
      <c r="N49" s="241">
        <v>11</v>
      </c>
      <c r="O49" s="240">
        <v>7710000000</v>
      </c>
      <c r="P49" s="98">
        <v>0</v>
      </c>
      <c r="Q49" s="239"/>
      <c r="R49" s="238"/>
      <c r="S49" s="204"/>
      <c r="T49" s="204"/>
      <c r="U49" s="204"/>
      <c r="V49" s="204"/>
      <c r="W49" s="237"/>
      <c r="X49" s="236"/>
      <c r="Y49" s="235">
        <f>Y50</f>
        <v>15000</v>
      </c>
      <c r="Z49" s="235">
        <f>Z50</f>
        <v>0</v>
      </c>
      <c r="AA49" s="201">
        <f>AA50</f>
        <v>0</v>
      </c>
      <c r="AB49" s="222"/>
    </row>
    <row r="50" spans="1:28" ht="45.75" customHeight="1" x14ac:dyDescent="0.25">
      <c r="A50" s="256"/>
      <c r="B50" s="286"/>
      <c r="C50" s="295"/>
      <c r="D50" s="294"/>
      <c r="E50" s="269"/>
      <c r="F50" s="268"/>
      <c r="G50" s="269"/>
      <c r="H50" s="269"/>
      <c r="I50" s="269"/>
      <c r="J50" s="268" t="s">
        <v>209</v>
      </c>
      <c r="K50" s="206">
        <v>133</v>
      </c>
      <c r="L50" s="242"/>
      <c r="M50" s="241">
        <v>1</v>
      </c>
      <c r="N50" s="241">
        <v>11</v>
      </c>
      <c r="O50" s="240">
        <v>7710000040</v>
      </c>
      <c r="P50" s="98">
        <v>0</v>
      </c>
      <c r="Q50" s="239"/>
      <c r="R50" s="238"/>
      <c r="S50" s="204"/>
      <c r="T50" s="204"/>
      <c r="U50" s="204"/>
      <c r="V50" s="204"/>
      <c r="W50" s="237"/>
      <c r="X50" s="236"/>
      <c r="Y50" s="235">
        <f>Y51</f>
        <v>15000</v>
      </c>
      <c r="Z50" s="235">
        <f>Z51</f>
        <v>0</v>
      </c>
      <c r="AA50" s="201">
        <f>AA51</f>
        <v>0</v>
      </c>
      <c r="AB50" s="222"/>
    </row>
    <row r="51" spans="1:28" ht="23.25" customHeight="1" x14ac:dyDescent="0.25">
      <c r="A51" s="256"/>
      <c r="B51" s="286"/>
      <c r="C51" s="295"/>
      <c r="D51" s="294"/>
      <c r="E51" s="269"/>
      <c r="F51" s="268"/>
      <c r="G51" s="269"/>
      <c r="H51" s="269"/>
      <c r="I51" s="269"/>
      <c r="J51" s="268" t="s">
        <v>210</v>
      </c>
      <c r="K51" s="206">
        <v>133</v>
      </c>
      <c r="L51" s="242"/>
      <c r="M51" s="241">
        <v>1</v>
      </c>
      <c r="N51" s="241">
        <v>11</v>
      </c>
      <c r="O51" s="240">
        <v>7710000040</v>
      </c>
      <c r="P51" s="98">
        <v>870</v>
      </c>
      <c r="Q51" s="239"/>
      <c r="R51" s="238"/>
      <c r="S51" s="204"/>
      <c r="T51" s="204"/>
      <c r="U51" s="204"/>
      <c r="V51" s="204"/>
      <c r="W51" s="237"/>
      <c r="X51" s="236"/>
      <c r="Y51" s="235">
        <v>15000</v>
      </c>
      <c r="Z51" s="235">
        <v>0</v>
      </c>
      <c r="AA51" s="201">
        <v>0</v>
      </c>
      <c r="AB51" s="222"/>
    </row>
    <row r="52" spans="1:28" ht="32.25" customHeight="1" x14ac:dyDescent="0.2">
      <c r="A52" s="256"/>
      <c r="B52" s="286"/>
      <c r="C52" s="295"/>
      <c r="D52" s="294"/>
      <c r="E52" s="269"/>
      <c r="F52" s="268"/>
      <c r="G52" s="269"/>
      <c r="H52" s="269"/>
      <c r="I52" s="269"/>
      <c r="J52" s="296" t="s">
        <v>170</v>
      </c>
      <c r="K52" s="226">
        <v>133</v>
      </c>
      <c r="L52" s="242"/>
      <c r="M52" s="258">
        <v>1</v>
      </c>
      <c r="N52" s="258">
        <v>13</v>
      </c>
      <c r="O52" s="228">
        <v>0</v>
      </c>
      <c r="P52" s="90">
        <v>0</v>
      </c>
      <c r="Q52" s="239"/>
      <c r="R52" s="238"/>
      <c r="S52" s="204"/>
      <c r="T52" s="204"/>
      <c r="U52" s="204"/>
      <c r="V52" s="204"/>
      <c r="W52" s="237"/>
      <c r="X52" s="236"/>
      <c r="Y52" s="257">
        <f>Y53</f>
        <v>4392</v>
      </c>
      <c r="Z52" s="257">
        <f>Z53</f>
        <v>4392</v>
      </c>
      <c r="AA52" s="225">
        <f>AA53</f>
        <v>4392</v>
      </c>
      <c r="AB52" s="222"/>
    </row>
    <row r="53" spans="1:28" ht="102" customHeight="1" x14ac:dyDescent="0.25">
      <c r="A53" s="256"/>
      <c r="B53" s="286"/>
      <c r="C53" s="295"/>
      <c r="D53" s="294"/>
      <c r="E53" s="269"/>
      <c r="F53" s="268"/>
      <c r="G53" s="269"/>
      <c r="H53" s="269"/>
      <c r="I53" s="269"/>
      <c r="J53" s="106" t="s">
        <v>190</v>
      </c>
      <c r="K53" s="206">
        <v>133</v>
      </c>
      <c r="L53" s="242"/>
      <c r="M53" s="241">
        <v>1</v>
      </c>
      <c r="N53" s="241">
        <v>13</v>
      </c>
      <c r="O53" s="240">
        <v>6300000000</v>
      </c>
      <c r="P53" s="98">
        <v>0</v>
      </c>
      <c r="Q53" s="239"/>
      <c r="R53" s="238"/>
      <c r="S53" s="204"/>
      <c r="T53" s="204"/>
      <c r="U53" s="204"/>
      <c r="V53" s="204"/>
      <c r="W53" s="237"/>
      <c r="X53" s="236"/>
      <c r="Y53" s="235">
        <f>Y56</f>
        <v>4392</v>
      </c>
      <c r="Z53" s="235">
        <f>Z56</f>
        <v>4392</v>
      </c>
      <c r="AA53" s="201">
        <f>AA56</f>
        <v>4392</v>
      </c>
      <c r="AB53" s="222"/>
    </row>
    <row r="54" spans="1:28" ht="32.25" customHeight="1" x14ac:dyDescent="0.25">
      <c r="A54" s="256"/>
      <c r="B54" s="286"/>
      <c r="C54" s="295"/>
      <c r="D54" s="294"/>
      <c r="E54" s="269"/>
      <c r="F54" s="268"/>
      <c r="G54" s="269"/>
      <c r="H54" s="269"/>
      <c r="I54" s="269"/>
      <c r="J54" s="106" t="s">
        <v>191</v>
      </c>
      <c r="K54" s="206">
        <v>133</v>
      </c>
      <c r="L54" s="242"/>
      <c r="M54" s="241">
        <v>1</v>
      </c>
      <c r="N54" s="241">
        <v>13</v>
      </c>
      <c r="O54" s="240">
        <v>6340000000</v>
      </c>
      <c r="P54" s="98">
        <v>0</v>
      </c>
      <c r="Q54" s="239"/>
      <c r="R54" s="238"/>
      <c r="S54" s="204"/>
      <c r="T54" s="204"/>
      <c r="U54" s="204"/>
      <c r="V54" s="204"/>
      <c r="W54" s="237"/>
      <c r="X54" s="236"/>
      <c r="Y54" s="235">
        <f>Y55</f>
        <v>4392</v>
      </c>
      <c r="Z54" s="235">
        <f>Z55</f>
        <v>4392</v>
      </c>
      <c r="AA54" s="201">
        <f>AA55</f>
        <v>4392</v>
      </c>
      <c r="AB54" s="222"/>
    </row>
    <row r="55" spans="1:28" ht="44.25" customHeight="1" x14ac:dyDescent="0.25">
      <c r="A55" s="256"/>
      <c r="B55" s="286"/>
      <c r="C55" s="295"/>
      <c r="D55" s="294"/>
      <c r="E55" s="269"/>
      <c r="F55" s="268"/>
      <c r="G55" s="269"/>
      <c r="H55" s="269"/>
      <c r="I55" s="269"/>
      <c r="J55" s="106" t="s">
        <v>204</v>
      </c>
      <c r="K55" s="206">
        <v>133</v>
      </c>
      <c r="L55" s="242"/>
      <c r="M55" s="241">
        <v>1</v>
      </c>
      <c r="N55" s="241">
        <v>13</v>
      </c>
      <c r="O55" s="240">
        <v>6340500000</v>
      </c>
      <c r="P55" s="98">
        <v>0</v>
      </c>
      <c r="Q55" s="239"/>
      <c r="R55" s="238"/>
      <c r="S55" s="204"/>
      <c r="T55" s="204"/>
      <c r="U55" s="204"/>
      <c r="V55" s="204"/>
      <c r="W55" s="237"/>
      <c r="X55" s="236"/>
      <c r="Y55" s="235">
        <f>Y56</f>
        <v>4392</v>
      </c>
      <c r="Z55" s="235">
        <f>Z56</f>
        <v>4392</v>
      </c>
      <c r="AA55" s="201">
        <f>AA56</f>
        <v>4392</v>
      </c>
      <c r="AB55" s="222"/>
    </row>
    <row r="56" spans="1:28" ht="39.75" customHeight="1" x14ac:dyDescent="0.25">
      <c r="A56" s="256"/>
      <c r="B56" s="286"/>
      <c r="C56" s="295"/>
      <c r="D56" s="294"/>
      <c r="E56" s="269"/>
      <c r="F56" s="268"/>
      <c r="G56" s="269"/>
      <c r="H56" s="269"/>
      <c r="I56" s="269"/>
      <c r="J56" s="106" t="s">
        <v>212</v>
      </c>
      <c r="K56" s="206">
        <v>133</v>
      </c>
      <c r="L56" s="242"/>
      <c r="M56" s="241">
        <v>1</v>
      </c>
      <c r="N56" s="241">
        <v>13</v>
      </c>
      <c r="O56" s="240">
        <v>6340595100</v>
      </c>
      <c r="P56" s="98">
        <v>0</v>
      </c>
      <c r="Q56" s="239"/>
      <c r="R56" s="238"/>
      <c r="S56" s="204"/>
      <c r="T56" s="204"/>
      <c r="U56" s="204"/>
      <c r="V56" s="204"/>
      <c r="W56" s="237"/>
      <c r="X56" s="236"/>
      <c r="Y56" s="235">
        <f>Y57</f>
        <v>4392</v>
      </c>
      <c r="Z56" s="235">
        <f>Z57</f>
        <v>4392</v>
      </c>
      <c r="AA56" s="201">
        <f>AA57</f>
        <v>4392</v>
      </c>
      <c r="AB56" s="222"/>
    </row>
    <row r="57" spans="1:28" ht="28.5" customHeight="1" x14ac:dyDescent="0.25">
      <c r="A57" s="256"/>
      <c r="B57" s="286"/>
      <c r="C57" s="295"/>
      <c r="D57" s="294"/>
      <c r="E57" s="269"/>
      <c r="F57" s="268"/>
      <c r="G57" s="269"/>
      <c r="H57" s="269"/>
      <c r="I57" s="269"/>
      <c r="J57" s="268" t="s">
        <v>199</v>
      </c>
      <c r="K57" s="206">
        <v>133</v>
      </c>
      <c r="L57" s="242"/>
      <c r="M57" s="241">
        <v>1</v>
      </c>
      <c r="N57" s="241">
        <v>13</v>
      </c>
      <c r="O57" s="240">
        <v>6340595100</v>
      </c>
      <c r="P57" s="98">
        <v>850</v>
      </c>
      <c r="Q57" s="239"/>
      <c r="R57" s="238"/>
      <c r="S57" s="204"/>
      <c r="T57" s="204"/>
      <c r="U57" s="204"/>
      <c r="V57" s="204"/>
      <c r="W57" s="237"/>
      <c r="X57" s="236"/>
      <c r="Y57" s="235">
        <f>Y58</f>
        <v>4392</v>
      </c>
      <c r="Z57" s="235">
        <f>Z58</f>
        <v>4392</v>
      </c>
      <c r="AA57" s="201">
        <f>AA58</f>
        <v>4392</v>
      </c>
      <c r="AB57" s="222" t="s">
        <v>158</v>
      </c>
    </row>
    <row r="58" spans="1:28" ht="22.5" customHeight="1" x14ac:dyDescent="0.25">
      <c r="A58" s="256"/>
      <c r="B58" s="286"/>
      <c r="C58" s="295"/>
      <c r="D58" s="294"/>
      <c r="E58" s="269"/>
      <c r="F58" s="268"/>
      <c r="G58" s="269"/>
      <c r="H58" s="269"/>
      <c r="I58" s="269"/>
      <c r="J58" s="268" t="s">
        <v>251</v>
      </c>
      <c r="K58" s="206">
        <v>133</v>
      </c>
      <c r="L58" s="242"/>
      <c r="M58" s="241">
        <v>1</v>
      </c>
      <c r="N58" s="241">
        <v>13</v>
      </c>
      <c r="O58" s="240">
        <v>6340595100</v>
      </c>
      <c r="P58" s="98">
        <v>853</v>
      </c>
      <c r="Q58" s="239"/>
      <c r="R58" s="238"/>
      <c r="S58" s="204"/>
      <c r="T58" s="204"/>
      <c r="U58" s="204"/>
      <c r="V58" s="204"/>
      <c r="W58" s="237"/>
      <c r="X58" s="236"/>
      <c r="Y58" s="235">
        <v>4392</v>
      </c>
      <c r="Z58" s="235">
        <v>4392</v>
      </c>
      <c r="AA58" s="201">
        <v>4392</v>
      </c>
      <c r="AB58" s="222" t="s">
        <v>158</v>
      </c>
    </row>
    <row r="59" spans="1:28" ht="17.25" customHeight="1" x14ac:dyDescent="0.2">
      <c r="A59" s="256"/>
      <c r="B59" s="293" t="s">
        <v>171</v>
      </c>
      <c r="C59" s="293"/>
      <c r="D59" s="293"/>
      <c r="E59" s="293"/>
      <c r="F59" s="293"/>
      <c r="G59" s="293"/>
      <c r="H59" s="293"/>
      <c r="I59" s="293"/>
      <c r="J59" s="292"/>
      <c r="K59" s="226">
        <v>133</v>
      </c>
      <c r="L59" s="242">
        <v>200</v>
      </c>
      <c r="M59" s="258">
        <v>2</v>
      </c>
      <c r="N59" s="258">
        <v>0</v>
      </c>
      <c r="O59" s="228">
        <v>0</v>
      </c>
      <c r="P59" s="90">
        <v>0</v>
      </c>
      <c r="Q59" s="239"/>
      <c r="R59" s="238">
        <v>0</v>
      </c>
      <c r="S59" s="261"/>
      <c r="T59" s="261"/>
      <c r="U59" s="261"/>
      <c r="V59" s="261"/>
      <c r="W59" s="237">
        <v>0</v>
      </c>
      <c r="X59" s="236">
        <v>0</v>
      </c>
      <c r="Y59" s="257">
        <f>Y60</f>
        <v>175076.24</v>
      </c>
      <c r="Z59" s="257">
        <f>Z60</f>
        <v>192426.15</v>
      </c>
      <c r="AA59" s="91">
        <f>AA60</f>
        <v>199604.27</v>
      </c>
      <c r="AB59" s="222" t="s">
        <v>158</v>
      </c>
    </row>
    <row r="60" spans="1:28" ht="22.5" customHeight="1" x14ac:dyDescent="0.2">
      <c r="A60" s="256"/>
      <c r="B60" s="286"/>
      <c r="C60" s="289"/>
      <c r="D60" s="291" t="s">
        <v>172</v>
      </c>
      <c r="E60" s="291"/>
      <c r="F60" s="291"/>
      <c r="G60" s="291"/>
      <c r="H60" s="291"/>
      <c r="I60" s="291"/>
      <c r="J60" s="290"/>
      <c r="K60" s="226">
        <v>133</v>
      </c>
      <c r="L60" s="242">
        <v>203</v>
      </c>
      <c r="M60" s="258">
        <v>2</v>
      </c>
      <c r="N60" s="258">
        <v>3</v>
      </c>
      <c r="O60" s="228">
        <v>0</v>
      </c>
      <c r="P60" s="90">
        <v>0</v>
      </c>
      <c r="Q60" s="239"/>
      <c r="R60" s="238">
        <v>0</v>
      </c>
      <c r="S60" s="261"/>
      <c r="T60" s="261"/>
      <c r="U60" s="261"/>
      <c r="V60" s="261"/>
      <c r="W60" s="237">
        <v>0</v>
      </c>
      <c r="X60" s="236">
        <v>0</v>
      </c>
      <c r="Y60" s="257">
        <f>Y63</f>
        <v>175076.24</v>
      </c>
      <c r="Z60" s="257">
        <f>Z63</f>
        <v>192426.15</v>
      </c>
      <c r="AA60" s="91">
        <f>AA63</f>
        <v>199604.27</v>
      </c>
      <c r="AB60" s="222" t="s">
        <v>158</v>
      </c>
    </row>
    <row r="61" spans="1:28" ht="61.5" customHeight="1" x14ac:dyDescent="0.2">
      <c r="A61" s="256"/>
      <c r="B61" s="286"/>
      <c r="C61" s="289"/>
      <c r="D61" s="287"/>
      <c r="E61" s="288"/>
      <c r="F61" s="287"/>
      <c r="G61" s="287"/>
      <c r="H61" s="287"/>
      <c r="I61" s="287"/>
      <c r="J61" s="227" t="s">
        <v>238</v>
      </c>
      <c r="K61" s="226">
        <v>133</v>
      </c>
      <c r="L61" s="242"/>
      <c r="M61" s="258">
        <v>2</v>
      </c>
      <c r="N61" s="258">
        <v>3</v>
      </c>
      <c r="O61" s="228">
        <v>6300000000</v>
      </c>
      <c r="P61" s="90">
        <v>0</v>
      </c>
      <c r="Q61" s="239"/>
      <c r="R61" s="238"/>
      <c r="S61" s="191"/>
      <c r="T61" s="191"/>
      <c r="U61" s="191"/>
      <c r="V61" s="191"/>
      <c r="W61" s="237"/>
      <c r="X61" s="236"/>
      <c r="Y61" s="257">
        <f>Y63</f>
        <v>175076.24</v>
      </c>
      <c r="Z61" s="257">
        <f>Z63</f>
        <v>192426.15</v>
      </c>
      <c r="AA61" s="91">
        <f>AA63</f>
        <v>199604.27</v>
      </c>
      <c r="AB61" s="222"/>
    </row>
    <row r="62" spans="1:28" ht="29.25" customHeight="1" x14ac:dyDescent="0.2">
      <c r="A62" s="256"/>
      <c r="B62" s="286"/>
      <c r="C62" s="289"/>
      <c r="D62" s="287"/>
      <c r="E62" s="288"/>
      <c r="F62" s="287"/>
      <c r="G62" s="287"/>
      <c r="H62" s="287"/>
      <c r="I62" s="287"/>
      <c r="J62" s="227" t="s">
        <v>191</v>
      </c>
      <c r="K62" s="226">
        <v>133</v>
      </c>
      <c r="L62" s="242"/>
      <c r="M62" s="258">
        <v>2</v>
      </c>
      <c r="N62" s="258">
        <v>3</v>
      </c>
      <c r="O62" s="228">
        <v>6340000000</v>
      </c>
      <c r="P62" s="90">
        <v>0</v>
      </c>
      <c r="Q62" s="239"/>
      <c r="R62" s="238"/>
      <c r="S62" s="191"/>
      <c r="T62" s="191"/>
      <c r="U62" s="191"/>
      <c r="V62" s="191"/>
      <c r="W62" s="237"/>
      <c r="X62" s="236"/>
      <c r="Y62" s="257">
        <f>Y63</f>
        <v>175076.24</v>
      </c>
      <c r="Z62" s="257">
        <f>Z63</f>
        <v>192426.15</v>
      </c>
      <c r="AA62" s="91">
        <f>AA63</f>
        <v>199604.27</v>
      </c>
      <c r="AB62" s="222"/>
    </row>
    <row r="63" spans="1:28" ht="39" customHeight="1" x14ac:dyDescent="0.25">
      <c r="A63" s="256"/>
      <c r="B63" s="286"/>
      <c r="C63" s="285"/>
      <c r="D63" s="229"/>
      <c r="E63" s="243"/>
      <c r="F63" s="248" t="s">
        <v>204</v>
      </c>
      <c r="G63" s="248"/>
      <c r="H63" s="248"/>
      <c r="I63" s="248"/>
      <c r="J63" s="247"/>
      <c r="K63" s="206">
        <v>133</v>
      </c>
      <c r="L63" s="242">
        <v>203</v>
      </c>
      <c r="M63" s="241">
        <v>2</v>
      </c>
      <c r="N63" s="241">
        <v>3</v>
      </c>
      <c r="O63" s="240">
        <v>6340500000</v>
      </c>
      <c r="P63" s="98">
        <v>0</v>
      </c>
      <c r="Q63" s="239"/>
      <c r="R63" s="238">
        <v>0</v>
      </c>
      <c r="S63" s="246"/>
      <c r="T63" s="246"/>
      <c r="U63" s="246"/>
      <c r="V63" s="246"/>
      <c r="W63" s="237">
        <v>0</v>
      </c>
      <c r="X63" s="236">
        <v>0</v>
      </c>
      <c r="Y63" s="235">
        <f>Y64</f>
        <v>175076.24</v>
      </c>
      <c r="Z63" s="235">
        <f>Z64</f>
        <v>192426.15</v>
      </c>
      <c r="AA63" s="201">
        <f>AA64</f>
        <v>199604.27</v>
      </c>
      <c r="AB63" s="222"/>
    </row>
    <row r="64" spans="1:28" ht="63" customHeight="1" x14ac:dyDescent="0.25">
      <c r="A64" s="256"/>
      <c r="B64" s="286"/>
      <c r="C64" s="285"/>
      <c r="D64" s="229"/>
      <c r="E64" s="208"/>
      <c r="F64" s="243"/>
      <c r="G64" s="248" t="s">
        <v>250</v>
      </c>
      <c r="H64" s="248"/>
      <c r="I64" s="248"/>
      <c r="J64" s="247"/>
      <c r="K64" s="206">
        <v>133</v>
      </c>
      <c r="L64" s="242">
        <v>203</v>
      </c>
      <c r="M64" s="241">
        <v>2</v>
      </c>
      <c r="N64" s="241">
        <v>3</v>
      </c>
      <c r="O64" s="240">
        <v>6340551180</v>
      </c>
      <c r="P64" s="98">
        <v>0</v>
      </c>
      <c r="Q64" s="239"/>
      <c r="R64" s="238">
        <v>10000</v>
      </c>
      <c r="S64" s="246"/>
      <c r="T64" s="246"/>
      <c r="U64" s="246"/>
      <c r="V64" s="246"/>
      <c r="W64" s="237">
        <v>0</v>
      </c>
      <c r="X64" s="236">
        <v>0</v>
      </c>
      <c r="Y64" s="235">
        <f>Y65+Y69</f>
        <v>175076.24</v>
      </c>
      <c r="Z64" s="235">
        <f>Z65+Z68</f>
        <v>192426.15</v>
      </c>
      <c r="AA64" s="201">
        <f>AA65+AA68</f>
        <v>199604.27</v>
      </c>
      <c r="AB64" s="222"/>
    </row>
    <row r="65" spans="1:28" ht="42" customHeight="1" x14ac:dyDescent="0.25">
      <c r="A65" s="256"/>
      <c r="B65" s="286"/>
      <c r="C65" s="285"/>
      <c r="D65" s="229"/>
      <c r="E65" s="208"/>
      <c r="F65" s="243"/>
      <c r="G65" s="209"/>
      <c r="H65" s="209"/>
      <c r="I65" s="209"/>
      <c r="J65" s="243" t="s">
        <v>194</v>
      </c>
      <c r="K65" s="206">
        <v>133</v>
      </c>
      <c r="L65" s="242"/>
      <c r="M65" s="241">
        <v>2</v>
      </c>
      <c r="N65" s="241">
        <v>3</v>
      </c>
      <c r="O65" s="240">
        <v>6340551180</v>
      </c>
      <c r="P65" s="98">
        <v>120</v>
      </c>
      <c r="Q65" s="239"/>
      <c r="R65" s="238"/>
      <c r="S65" s="204"/>
      <c r="T65" s="204"/>
      <c r="U65" s="204"/>
      <c r="V65" s="204"/>
      <c r="W65" s="237"/>
      <c r="X65" s="236"/>
      <c r="Y65" s="235">
        <f>Y66+Y67</f>
        <v>169260</v>
      </c>
      <c r="Z65" s="235">
        <f>Z66+Z67</f>
        <v>182280</v>
      </c>
      <c r="AA65" s="201">
        <f>AA66+AA67</f>
        <v>195300</v>
      </c>
      <c r="AB65" s="222"/>
    </row>
    <row r="66" spans="1:28" ht="32.25" customHeight="1" x14ac:dyDescent="0.25">
      <c r="A66" s="256"/>
      <c r="B66" s="286"/>
      <c r="C66" s="285"/>
      <c r="D66" s="229"/>
      <c r="E66" s="208"/>
      <c r="F66" s="243"/>
      <c r="G66" s="209"/>
      <c r="H66" s="209"/>
      <c r="I66" s="209"/>
      <c r="J66" s="243" t="s">
        <v>249</v>
      </c>
      <c r="K66" s="206">
        <v>133</v>
      </c>
      <c r="L66" s="242"/>
      <c r="M66" s="241">
        <v>2</v>
      </c>
      <c r="N66" s="241">
        <v>3</v>
      </c>
      <c r="O66" s="240">
        <v>6340551180</v>
      </c>
      <c r="P66" s="98">
        <v>121</v>
      </c>
      <c r="Q66" s="239"/>
      <c r="R66" s="238"/>
      <c r="S66" s="204"/>
      <c r="T66" s="204"/>
      <c r="U66" s="204"/>
      <c r="V66" s="204"/>
      <c r="W66" s="237"/>
      <c r="X66" s="236"/>
      <c r="Y66" s="235">
        <v>130000</v>
      </c>
      <c r="Z66" s="235">
        <v>140000</v>
      </c>
      <c r="AA66" s="201">
        <v>150000</v>
      </c>
      <c r="AB66" s="222"/>
    </row>
    <row r="67" spans="1:28" ht="79.5" customHeight="1" x14ac:dyDescent="0.25">
      <c r="A67" s="256"/>
      <c r="B67" s="286"/>
      <c r="C67" s="285"/>
      <c r="D67" s="229"/>
      <c r="E67" s="208"/>
      <c r="F67" s="243"/>
      <c r="G67" s="209"/>
      <c r="H67" s="209"/>
      <c r="I67" s="209"/>
      <c r="J67" s="243" t="s">
        <v>248</v>
      </c>
      <c r="K67" s="206">
        <v>133</v>
      </c>
      <c r="L67" s="242"/>
      <c r="M67" s="241">
        <v>2</v>
      </c>
      <c r="N67" s="241">
        <v>3</v>
      </c>
      <c r="O67" s="240">
        <v>6340551180</v>
      </c>
      <c r="P67" s="98">
        <v>129</v>
      </c>
      <c r="Q67" s="239"/>
      <c r="R67" s="238"/>
      <c r="S67" s="204"/>
      <c r="T67" s="204"/>
      <c r="U67" s="204"/>
      <c r="V67" s="204"/>
      <c r="W67" s="237"/>
      <c r="X67" s="236"/>
      <c r="Y67" s="235">
        <v>39260</v>
      </c>
      <c r="Z67" s="235">
        <v>42280</v>
      </c>
      <c r="AA67" s="201">
        <v>45300</v>
      </c>
      <c r="AB67" s="222" t="s">
        <v>158</v>
      </c>
    </row>
    <row r="68" spans="1:28" ht="47.25" customHeight="1" x14ac:dyDescent="0.25">
      <c r="A68" s="256"/>
      <c r="B68" s="286"/>
      <c r="C68" s="285"/>
      <c r="D68" s="229"/>
      <c r="E68" s="208"/>
      <c r="F68" s="243"/>
      <c r="G68" s="209"/>
      <c r="H68" s="209"/>
      <c r="I68" s="209"/>
      <c r="J68" s="243" t="s">
        <v>197</v>
      </c>
      <c r="K68" s="206">
        <v>133</v>
      </c>
      <c r="L68" s="242">
        <v>203</v>
      </c>
      <c r="M68" s="241">
        <v>2</v>
      </c>
      <c r="N68" s="241">
        <v>3</v>
      </c>
      <c r="O68" s="240">
        <v>6340551180</v>
      </c>
      <c r="P68" s="98">
        <v>240</v>
      </c>
      <c r="Q68" s="239"/>
      <c r="R68" s="238"/>
      <c r="S68" s="204"/>
      <c r="T68" s="204"/>
      <c r="U68" s="204"/>
      <c r="V68" s="204"/>
      <c r="W68" s="237"/>
      <c r="X68" s="236"/>
      <c r="Y68" s="235">
        <f>Y69</f>
        <v>5816.24</v>
      </c>
      <c r="Z68" s="235">
        <f>Z69</f>
        <v>10146.15</v>
      </c>
      <c r="AA68" s="201">
        <f>AA69</f>
        <v>4304.2700000000004</v>
      </c>
      <c r="AB68" s="222" t="s">
        <v>158</v>
      </c>
    </row>
    <row r="69" spans="1:28" ht="29.25" customHeight="1" x14ac:dyDescent="0.25">
      <c r="A69" s="256"/>
      <c r="B69" s="286"/>
      <c r="C69" s="285"/>
      <c r="D69" s="229"/>
      <c r="E69" s="208"/>
      <c r="F69" s="243"/>
      <c r="G69" s="248" t="s">
        <v>240</v>
      </c>
      <c r="H69" s="248"/>
      <c r="I69" s="248"/>
      <c r="J69" s="247"/>
      <c r="K69" s="206">
        <v>133</v>
      </c>
      <c r="L69" s="242">
        <v>203</v>
      </c>
      <c r="M69" s="241">
        <v>2</v>
      </c>
      <c r="N69" s="241">
        <v>3</v>
      </c>
      <c r="O69" s="240">
        <v>6340551180</v>
      </c>
      <c r="P69" s="98">
        <v>244</v>
      </c>
      <c r="Q69" s="239"/>
      <c r="R69" s="238">
        <v>10000</v>
      </c>
      <c r="S69" s="246"/>
      <c r="T69" s="246"/>
      <c r="U69" s="246"/>
      <c r="V69" s="246"/>
      <c r="W69" s="237">
        <v>0</v>
      </c>
      <c r="X69" s="236">
        <v>0</v>
      </c>
      <c r="Y69" s="235">
        <v>5816.24</v>
      </c>
      <c r="Z69" s="235">
        <v>10146.15</v>
      </c>
      <c r="AA69" s="201">
        <v>4304.2700000000004</v>
      </c>
      <c r="AB69" s="222" t="s">
        <v>158</v>
      </c>
    </row>
    <row r="70" spans="1:28" ht="22.5" customHeight="1" x14ac:dyDescent="0.2">
      <c r="A70" s="256"/>
      <c r="B70" s="277" t="s">
        <v>173</v>
      </c>
      <c r="C70" s="277"/>
      <c r="D70" s="277"/>
      <c r="E70" s="277"/>
      <c r="F70" s="277"/>
      <c r="G70" s="277"/>
      <c r="H70" s="277"/>
      <c r="I70" s="277"/>
      <c r="J70" s="276"/>
      <c r="K70" s="226">
        <v>133</v>
      </c>
      <c r="L70" s="242">
        <v>300</v>
      </c>
      <c r="M70" s="258">
        <v>3</v>
      </c>
      <c r="N70" s="258">
        <v>0</v>
      </c>
      <c r="O70" s="228">
        <v>0</v>
      </c>
      <c r="P70" s="90">
        <v>0</v>
      </c>
      <c r="Q70" s="239"/>
      <c r="R70" s="238">
        <v>0</v>
      </c>
      <c r="S70" s="261"/>
      <c r="T70" s="261"/>
      <c r="U70" s="261"/>
      <c r="V70" s="261"/>
      <c r="W70" s="237">
        <v>0</v>
      </c>
      <c r="X70" s="236">
        <v>0</v>
      </c>
      <c r="Y70" s="257">
        <f>Y71+Y78</f>
        <v>111992</v>
      </c>
      <c r="Z70" s="257">
        <f>Z71+Z78</f>
        <v>22000</v>
      </c>
      <c r="AA70" s="91">
        <f>AA71+AA78</f>
        <v>0</v>
      </c>
      <c r="AB70" s="222" t="s">
        <v>158</v>
      </c>
    </row>
    <row r="71" spans="1:28" ht="51" customHeight="1" x14ac:dyDescent="0.2">
      <c r="A71" s="256"/>
      <c r="B71" s="255"/>
      <c r="C71" s="260"/>
      <c r="D71" s="263" t="s">
        <v>174</v>
      </c>
      <c r="E71" s="263"/>
      <c r="F71" s="263"/>
      <c r="G71" s="263"/>
      <c r="H71" s="263"/>
      <c r="I71" s="263"/>
      <c r="J71" s="262"/>
      <c r="K71" s="226">
        <v>133</v>
      </c>
      <c r="L71" s="242">
        <v>310</v>
      </c>
      <c r="M71" s="258">
        <v>3</v>
      </c>
      <c r="N71" s="258">
        <v>10</v>
      </c>
      <c r="O71" s="228">
        <v>0</v>
      </c>
      <c r="P71" s="90">
        <v>0</v>
      </c>
      <c r="Q71" s="239"/>
      <c r="R71" s="238">
        <v>0</v>
      </c>
      <c r="S71" s="261"/>
      <c r="T71" s="261"/>
      <c r="U71" s="261"/>
      <c r="V71" s="261"/>
      <c r="W71" s="237">
        <v>0</v>
      </c>
      <c r="X71" s="236">
        <v>0</v>
      </c>
      <c r="Y71" s="257">
        <f>Y74</f>
        <v>109992</v>
      </c>
      <c r="Z71" s="257">
        <f>Z74</f>
        <v>20000</v>
      </c>
      <c r="AA71" s="225">
        <f>AA74</f>
        <v>0</v>
      </c>
      <c r="AB71" s="222" t="s">
        <v>158</v>
      </c>
    </row>
    <row r="72" spans="1:28" ht="65.25" customHeight="1" x14ac:dyDescent="0.2">
      <c r="A72" s="256"/>
      <c r="B72" s="255"/>
      <c r="C72" s="260"/>
      <c r="D72" s="211"/>
      <c r="E72" s="259"/>
      <c r="F72" s="259"/>
      <c r="G72" s="267"/>
      <c r="H72" s="267"/>
      <c r="I72" s="267"/>
      <c r="J72" s="227" t="s">
        <v>238</v>
      </c>
      <c r="K72" s="226">
        <v>133</v>
      </c>
      <c r="L72" s="242"/>
      <c r="M72" s="258">
        <v>3</v>
      </c>
      <c r="N72" s="258">
        <v>10</v>
      </c>
      <c r="O72" s="228">
        <v>6300000000</v>
      </c>
      <c r="P72" s="90">
        <v>0</v>
      </c>
      <c r="Q72" s="239"/>
      <c r="R72" s="238"/>
      <c r="S72" s="191"/>
      <c r="T72" s="191"/>
      <c r="U72" s="191"/>
      <c r="V72" s="191"/>
      <c r="W72" s="237"/>
      <c r="X72" s="236"/>
      <c r="Y72" s="257">
        <f>Y74</f>
        <v>109992</v>
      </c>
      <c r="Z72" s="257">
        <f>Z74</f>
        <v>20000</v>
      </c>
      <c r="AA72" s="225">
        <f>AA74</f>
        <v>0</v>
      </c>
      <c r="AB72" s="222"/>
    </row>
    <row r="73" spans="1:28" ht="26.25" customHeight="1" x14ac:dyDescent="0.2">
      <c r="A73" s="256"/>
      <c r="B73" s="255"/>
      <c r="C73" s="260"/>
      <c r="D73" s="211"/>
      <c r="E73" s="259"/>
      <c r="F73" s="259" t="s">
        <v>191</v>
      </c>
      <c r="G73" s="267"/>
      <c r="H73" s="267"/>
      <c r="I73" s="267"/>
      <c r="J73" s="227" t="s">
        <v>191</v>
      </c>
      <c r="K73" s="226">
        <v>133</v>
      </c>
      <c r="L73" s="242"/>
      <c r="M73" s="258">
        <v>3</v>
      </c>
      <c r="N73" s="258">
        <v>10</v>
      </c>
      <c r="O73" s="228">
        <v>6340000000</v>
      </c>
      <c r="P73" s="90">
        <v>0</v>
      </c>
      <c r="Q73" s="239"/>
      <c r="R73" s="238"/>
      <c r="S73" s="191"/>
      <c r="T73" s="191"/>
      <c r="U73" s="191"/>
      <c r="V73" s="191"/>
      <c r="W73" s="237"/>
      <c r="X73" s="236"/>
      <c r="Y73" s="257">
        <f>Y74</f>
        <v>109992</v>
      </c>
      <c r="Z73" s="257">
        <f>Z74</f>
        <v>20000</v>
      </c>
      <c r="AA73" s="225">
        <f>AA74</f>
        <v>0</v>
      </c>
      <c r="AB73" s="222"/>
    </row>
    <row r="74" spans="1:28" ht="28.5" customHeight="1" x14ac:dyDescent="0.25">
      <c r="A74" s="256"/>
      <c r="B74" s="255"/>
      <c r="C74" s="212"/>
      <c r="D74" s="211"/>
      <c r="E74" s="254"/>
      <c r="F74" s="284" t="s">
        <v>247</v>
      </c>
      <c r="G74" s="283"/>
      <c r="H74" s="283"/>
      <c r="I74" s="283"/>
      <c r="J74" s="282"/>
      <c r="K74" s="206">
        <v>133</v>
      </c>
      <c r="L74" s="242">
        <v>310</v>
      </c>
      <c r="M74" s="241">
        <v>3</v>
      </c>
      <c r="N74" s="241">
        <v>10</v>
      </c>
      <c r="O74" s="240">
        <v>6340100000</v>
      </c>
      <c r="P74" s="98">
        <v>0</v>
      </c>
      <c r="Q74" s="239"/>
      <c r="R74" s="238">
        <v>0</v>
      </c>
      <c r="S74" s="246"/>
      <c r="T74" s="246"/>
      <c r="U74" s="246"/>
      <c r="V74" s="246"/>
      <c r="W74" s="237">
        <v>0</v>
      </c>
      <c r="X74" s="236">
        <v>0</v>
      </c>
      <c r="Y74" s="235">
        <f>Y75</f>
        <v>109992</v>
      </c>
      <c r="Z74" s="235">
        <f>Z75</f>
        <v>20000</v>
      </c>
      <c r="AA74" s="201">
        <f>AA75</f>
        <v>0</v>
      </c>
      <c r="AB74" s="222"/>
    </row>
    <row r="75" spans="1:28" ht="38.25" customHeight="1" x14ac:dyDescent="0.25">
      <c r="A75" s="256"/>
      <c r="B75" s="255"/>
      <c r="C75" s="212"/>
      <c r="D75" s="211"/>
      <c r="E75" s="254"/>
      <c r="F75" s="254"/>
      <c r="G75" s="210"/>
      <c r="H75" s="210"/>
      <c r="I75" s="210"/>
      <c r="J75" s="254" t="s">
        <v>215</v>
      </c>
      <c r="K75" s="206">
        <v>133</v>
      </c>
      <c r="L75" s="242">
        <v>310</v>
      </c>
      <c r="M75" s="241">
        <v>3</v>
      </c>
      <c r="N75" s="241">
        <v>10</v>
      </c>
      <c r="O75" s="240">
        <v>6340195020</v>
      </c>
      <c r="P75" s="98">
        <v>0</v>
      </c>
      <c r="Q75" s="239"/>
      <c r="R75" s="238"/>
      <c r="S75" s="204"/>
      <c r="T75" s="204"/>
      <c r="U75" s="204"/>
      <c r="V75" s="204"/>
      <c r="W75" s="237"/>
      <c r="X75" s="236"/>
      <c r="Y75" s="235">
        <f>Y76</f>
        <v>109992</v>
      </c>
      <c r="Z75" s="235">
        <f>Z76</f>
        <v>20000</v>
      </c>
      <c r="AA75" s="201">
        <f>AA76</f>
        <v>0</v>
      </c>
      <c r="AB75" s="222" t="s">
        <v>158</v>
      </c>
    </row>
    <row r="76" spans="1:28" ht="36" customHeight="1" x14ac:dyDescent="0.25">
      <c r="A76" s="256"/>
      <c r="B76" s="255"/>
      <c r="C76" s="212"/>
      <c r="D76" s="211"/>
      <c r="E76" s="254"/>
      <c r="F76" s="254"/>
      <c r="G76" s="210"/>
      <c r="H76" s="210"/>
      <c r="I76" s="210"/>
      <c r="J76" s="254" t="s">
        <v>197</v>
      </c>
      <c r="K76" s="206">
        <v>133</v>
      </c>
      <c r="L76" s="242">
        <v>310</v>
      </c>
      <c r="M76" s="241">
        <v>3</v>
      </c>
      <c r="N76" s="241">
        <v>10</v>
      </c>
      <c r="O76" s="240">
        <v>6340195220</v>
      </c>
      <c r="P76" s="98">
        <v>240</v>
      </c>
      <c r="Q76" s="239"/>
      <c r="R76" s="238"/>
      <c r="S76" s="204"/>
      <c r="T76" s="204"/>
      <c r="U76" s="204"/>
      <c r="V76" s="204"/>
      <c r="W76" s="237"/>
      <c r="X76" s="236"/>
      <c r="Y76" s="235">
        <f>Y77</f>
        <v>109992</v>
      </c>
      <c r="Z76" s="235">
        <f>Z77</f>
        <v>20000</v>
      </c>
      <c r="AA76" s="201">
        <f>AA77</f>
        <v>0</v>
      </c>
      <c r="AB76" s="222"/>
    </row>
    <row r="77" spans="1:28" ht="31.5" customHeight="1" x14ac:dyDescent="0.25">
      <c r="A77" s="256"/>
      <c r="B77" s="255"/>
      <c r="C77" s="212"/>
      <c r="D77" s="211"/>
      <c r="E77" s="210"/>
      <c r="F77" s="254"/>
      <c r="G77" s="281" t="s">
        <v>240</v>
      </c>
      <c r="H77" s="281"/>
      <c r="I77" s="281"/>
      <c r="J77" s="280"/>
      <c r="K77" s="206">
        <v>133</v>
      </c>
      <c r="L77" s="242">
        <v>310</v>
      </c>
      <c r="M77" s="241">
        <v>3</v>
      </c>
      <c r="N77" s="241">
        <v>10</v>
      </c>
      <c r="O77" s="240">
        <v>6340195220</v>
      </c>
      <c r="P77" s="98">
        <v>244</v>
      </c>
      <c r="Q77" s="239"/>
      <c r="R77" s="238">
        <v>10000</v>
      </c>
      <c r="S77" s="246"/>
      <c r="T77" s="246"/>
      <c r="U77" s="246"/>
      <c r="V77" s="246"/>
      <c r="W77" s="237">
        <v>0</v>
      </c>
      <c r="X77" s="236">
        <v>0</v>
      </c>
      <c r="Y77" s="235">
        <v>109992</v>
      </c>
      <c r="Z77" s="235">
        <v>20000</v>
      </c>
      <c r="AA77" s="201">
        <v>0</v>
      </c>
      <c r="AB77" s="222"/>
    </row>
    <row r="78" spans="1:28" ht="36" customHeight="1" x14ac:dyDescent="0.2">
      <c r="A78" s="256"/>
      <c r="B78" s="255"/>
      <c r="C78" s="271"/>
      <c r="D78" s="270"/>
      <c r="E78" s="279"/>
      <c r="F78" s="278"/>
      <c r="G78" s="279"/>
      <c r="H78" s="279"/>
      <c r="I78" s="279"/>
      <c r="J78" s="267" t="s">
        <v>175</v>
      </c>
      <c r="K78" s="206">
        <v>133</v>
      </c>
      <c r="L78" s="242"/>
      <c r="M78" s="241">
        <v>3</v>
      </c>
      <c r="N78" s="241">
        <v>14</v>
      </c>
      <c r="O78" s="240">
        <v>0</v>
      </c>
      <c r="P78" s="98">
        <v>0</v>
      </c>
      <c r="Q78" s="239"/>
      <c r="R78" s="238"/>
      <c r="S78" s="204"/>
      <c r="T78" s="204"/>
      <c r="U78" s="204"/>
      <c r="V78" s="204"/>
      <c r="W78" s="237"/>
      <c r="X78" s="236"/>
      <c r="Y78" s="257">
        <f>Y79</f>
        <v>2000</v>
      </c>
      <c r="Z78" s="257">
        <f>Z79</f>
        <v>2000</v>
      </c>
      <c r="AA78" s="225">
        <f>AA79</f>
        <v>0</v>
      </c>
      <c r="AB78" s="222"/>
    </row>
    <row r="79" spans="1:28" ht="91.5" customHeight="1" x14ac:dyDescent="0.2">
      <c r="A79" s="256"/>
      <c r="B79" s="255"/>
      <c r="C79" s="271"/>
      <c r="D79" s="270"/>
      <c r="E79" s="279"/>
      <c r="F79" s="278"/>
      <c r="G79" s="279"/>
      <c r="H79" s="279"/>
      <c r="I79" s="279"/>
      <c r="J79" s="267" t="s">
        <v>190</v>
      </c>
      <c r="K79" s="206">
        <v>133</v>
      </c>
      <c r="L79" s="242"/>
      <c r="M79" s="241">
        <v>3</v>
      </c>
      <c r="N79" s="241">
        <v>14</v>
      </c>
      <c r="O79" s="240">
        <v>6300000000</v>
      </c>
      <c r="P79" s="98">
        <v>0</v>
      </c>
      <c r="Q79" s="239"/>
      <c r="R79" s="238"/>
      <c r="S79" s="204"/>
      <c r="T79" s="204"/>
      <c r="U79" s="204"/>
      <c r="V79" s="204"/>
      <c r="W79" s="237"/>
      <c r="X79" s="236"/>
      <c r="Y79" s="257">
        <f>Y80</f>
        <v>2000</v>
      </c>
      <c r="Z79" s="257">
        <f>Z80</f>
        <v>2000</v>
      </c>
      <c r="AA79" s="225">
        <f>AA80</f>
        <v>0</v>
      </c>
      <c r="AB79" s="222"/>
    </row>
    <row r="80" spans="1:28" ht="29.25" customHeight="1" x14ac:dyDescent="0.2">
      <c r="A80" s="256"/>
      <c r="B80" s="255"/>
      <c r="C80" s="271"/>
      <c r="D80" s="270"/>
      <c r="E80" s="279"/>
      <c r="F80" s="278"/>
      <c r="G80" s="279"/>
      <c r="H80" s="279"/>
      <c r="I80" s="279"/>
      <c r="J80" s="267" t="s">
        <v>191</v>
      </c>
      <c r="K80" s="206">
        <v>133</v>
      </c>
      <c r="L80" s="242"/>
      <c r="M80" s="241">
        <v>3</v>
      </c>
      <c r="N80" s="241">
        <v>14</v>
      </c>
      <c r="O80" s="240">
        <v>6340000000</v>
      </c>
      <c r="P80" s="98">
        <v>0</v>
      </c>
      <c r="Q80" s="239"/>
      <c r="R80" s="238"/>
      <c r="S80" s="204"/>
      <c r="T80" s="204"/>
      <c r="U80" s="204"/>
      <c r="V80" s="204"/>
      <c r="W80" s="237"/>
      <c r="X80" s="236"/>
      <c r="Y80" s="257">
        <f>Y81</f>
        <v>2000</v>
      </c>
      <c r="Z80" s="257">
        <f>Z81</f>
        <v>2000</v>
      </c>
      <c r="AA80" s="225">
        <f>AA81</f>
        <v>0</v>
      </c>
      <c r="AB80" s="222"/>
    </row>
    <row r="81" spans="1:28" ht="33" customHeight="1" x14ac:dyDescent="0.2">
      <c r="A81" s="256"/>
      <c r="B81" s="255"/>
      <c r="C81" s="271"/>
      <c r="D81" s="270"/>
      <c r="E81" s="279"/>
      <c r="F81" s="278"/>
      <c r="G81" s="279"/>
      <c r="H81" s="279"/>
      <c r="I81" s="279"/>
      <c r="J81" s="267" t="s">
        <v>247</v>
      </c>
      <c r="K81" s="206">
        <v>133</v>
      </c>
      <c r="L81" s="242"/>
      <c r="M81" s="241">
        <v>3</v>
      </c>
      <c r="N81" s="241">
        <v>14</v>
      </c>
      <c r="O81" s="240">
        <v>6340100000</v>
      </c>
      <c r="P81" s="98">
        <v>0</v>
      </c>
      <c r="Q81" s="239"/>
      <c r="R81" s="238"/>
      <c r="S81" s="204"/>
      <c r="T81" s="204"/>
      <c r="U81" s="204"/>
      <c r="V81" s="204"/>
      <c r="W81" s="237"/>
      <c r="X81" s="236"/>
      <c r="Y81" s="257">
        <f>Y82</f>
        <v>2000</v>
      </c>
      <c r="Z81" s="257">
        <f>Z82</f>
        <v>2000</v>
      </c>
      <c r="AA81" s="225">
        <f>AA82</f>
        <v>0</v>
      </c>
      <c r="AB81" s="222"/>
    </row>
    <row r="82" spans="1:28" ht="24" customHeight="1" x14ac:dyDescent="0.25">
      <c r="A82" s="256"/>
      <c r="B82" s="255"/>
      <c r="C82" s="271"/>
      <c r="D82" s="270"/>
      <c r="E82" s="279"/>
      <c r="F82" s="278"/>
      <c r="G82" s="279"/>
      <c r="H82" s="279"/>
      <c r="I82" s="279"/>
      <c r="J82" s="278" t="s">
        <v>219</v>
      </c>
      <c r="K82" s="206">
        <v>133</v>
      </c>
      <c r="L82" s="242"/>
      <c r="M82" s="241">
        <v>3</v>
      </c>
      <c r="N82" s="241">
        <v>14</v>
      </c>
      <c r="O82" s="240">
        <v>6340120040</v>
      </c>
      <c r="P82" s="98">
        <v>0</v>
      </c>
      <c r="Q82" s="239"/>
      <c r="R82" s="238"/>
      <c r="S82" s="204"/>
      <c r="T82" s="204"/>
      <c r="U82" s="204"/>
      <c r="V82" s="204"/>
      <c r="W82" s="237"/>
      <c r="X82" s="236"/>
      <c r="Y82" s="235">
        <v>2000</v>
      </c>
      <c r="Z82" s="235">
        <f>Z83</f>
        <v>2000</v>
      </c>
      <c r="AA82" s="201">
        <f>AA83</f>
        <v>0</v>
      </c>
      <c r="AB82" s="222"/>
    </row>
    <row r="83" spans="1:28" ht="39.75" customHeight="1" x14ac:dyDescent="0.25">
      <c r="A83" s="256"/>
      <c r="B83" s="255"/>
      <c r="C83" s="271"/>
      <c r="D83" s="270"/>
      <c r="E83" s="279"/>
      <c r="F83" s="278"/>
      <c r="G83" s="279"/>
      <c r="H83" s="279"/>
      <c r="I83" s="279"/>
      <c r="J83" s="278" t="s">
        <v>197</v>
      </c>
      <c r="K83" s="206">
        <v>133</v>
      </c>
      <c r="L83" s="242"/>
      <c r="M83" s="241">
        <v>3</v>
      </c>
      <c r="N83" s="241">
        <v>14</v>
      </c>
      <c r="O83" s="240">
        <v>6340120040</v>
      </c>
      <c r="P83" s="98">
        <v>240</v>
      </c>
      <c r="Q83" s="239"/>
      <c r="R83" s="238"/>
      <c r="S83" s="204"/>
      <c r="T83" s="204"/>
      <c r="U83" s="204"/>
      <c r="V83" s="204"/>
      <c r="W83" s="237"/>
      <c r="X83" s="236"/>
      <c r="Y83" s="235">
        <f>Y84</f>
        <v>2000</v>
      </c>
      <c r="Z83" s="235">
        <f>Z84</f>
        <v>2000</v>
      </c>
      <c r="AA83" s="201">
        <f>AA84</f>
        <v>0</v>
      </c>
      <c r="AB83" s="222" t="s">
        <v>158</v>
      </c>
    </row>
    <row r="84" spans="1:28" ht="20.25" customHeight="1" x14ac:dyDescent="0.25">
      <c r="A84" s="256"/>
      <c r="B84" s="255"/>
      <c r="C84" s="271"/>
      <c r="D84" s="270"/>
      <c r="E84" s="279"/>
      <c r="F84" s="278"/>
      <c r="G84" s="279"/>
      <c r="H84" s="279"/>
      <c r="I84" s="279"/>
      <c r="J84" s="278" t="s">
        <v>240</v>
      </c>
      <c r="K84" s="206">
        <v>133</v>
      </c>
      <c r="L84" s="242"/>
      <c r="M84" s="241">
        <v>3</v>
      </c>
      <c r="N84" s="241">
        <v>14</v>
      </c>
      <c r="O84" s="240">
        <v>6340120040</v>
      </c>
      <c r="P84" s="98">
        <v>244</v>
      </c>
      <c r="Q84" s="239"/>
      <c r="R84" s="238"/>
      <c r="S84" s="204"/>
      <c r="T84" s="204"/>
      <c r="U84" s="204"/>
      <c r="V84" s="204"/>
      <c r="W84" s="237"/>
      <c r="X84" s="236"/>
      <c r="Y84" s="235">
        <v>2000</v>
      </c>
      <c r="Z84" s="235">
        <v>2000</v>
      </c>
      <c r="AA84" s="201">
        <v>0</v>
      </c>
      <c r="AB84" s="222"/>
    </row>
    <row r="85" spans="1:28" ht="17.25" customHeight="1" x14ac:dyDescent="0.2">
      <c r="A85" s="256"/>
      <c r="B85" s="277" t="s">
        <v>176</v>
      </c>
      <c r="C85" s="277"/>
      <c r="D85" s="277"/>
      <c r="E85" s="277"/>
      <c r="F85" s="277"/>
      <c r="G85" s="277"/>
      <c r="H85" s="277"/>
      <c r="I85" s="277"/>
      <c r="J85" s="276"/>
      <c r="K85" s="226">
        <v>133</v>
      </c>
      <c r="L85" s="242">
        <v>400</v>
      </c>
      <c r="M85" s="258">
        <v>4</v>
      </c>
      <c r="N85" s="258">
        <v>0</v>
      </c>
      <c r="O85" s="228">
        <v>0</v>
      </c>
      <c r="P85" s="90">
        <v>0</v>
      </c>
      <c r="Q85" s="239"/>
      <c r="R85" s="238">
        <v>0</v>
      </c>
      <c r="S85" s="261"/>
      <c r="T85" s="261"/>
      <c r="U85" s="261"/>
      <c r="V85" s="261"/>
      <c r="W85" s="237">
        <v>0</v>
      </c>
      <c r="X85" s="236">
        <v>0</v>
      </c>
      <c r="Y85" s="257">
        <f>Y86</f>
        <v>1017000</v>
      </c>
      <c r="Z85" s="257">
        <f>Z86</f>
        <v>1063000</v>
      </c>
      <c r="AA85" s="91">
        <f>AA86</f>
        <v>1408000</v>
      </c>
      <c r="AB85" s="222" t="s">
        <v>158</v>
      </c>
    </row>
    <row r="86" spans="1:28" ht="26.25" customHeight="1" x14ac:dyDescent="0.2">
      <c r="A86" s="256"/>
      <c r="B86" s="274"/>
      <c r="C86" s="273"/>
      <c r="D86" s="272"/>
      <c r="E86" s="272"/>
      <c r="F86" s="272"/>
      <c r="G86" s="272"/>
      <c r="H86" s="272"/>
      <c r="I86" s="272"/>
      <c r="J86" s="275" t="s">
        <v>177</v>
      </c>
      <c r="K86" s="226">
        <v>133</v>
      </c>
      <c r="L86" s="242"/>
      <c r="M86" s="258">
        <v>4</v>
      </c>
      <c r="N86" s="258">
        <v>9</v>
      </c>
      <c r="O86" s="228">
        <v>0</v>
      </c>
      <c r="P86" s="90">
        <v>0</v>
      </c>
      <c r="Q86" s="239"/>
      <c r="R86" s="238"/>
      <c r="S86" s="191"/>
      <c r="T86" s="191"/>
      <c r="U86" s="191"/>
      <c r="V86" s="191"/>
      <c r="W86" s="237"/>
      <c r="X86" s="236"/>
      <c r="Y86" s="257">
        <f>Y87</f>
        <v>1017000</v>
      </c>
      <c r="Z86" s="257">
        <f>Z89</f>
        <v>1063000</v>
      </c>
      <c r="AA86" s="91">
        <f>AA89</f>
        <v>1408000</v>
      </c>
      <c r="AB86" s="222" t="s">
        <v>158</v>
      </c>
    </row>
    <row r="87" spans="1:28" ht="56.25" customHeight="1" x14ac:dyDescent="0.2">
      <c r="A87" s="256"/>
      <c r="B87" s="274"/>
      <c r="C87" s="273"/>
      <c r="D87" s="273"/>
      <c r="E87" s="272"/>
      <c r="F87" s="272"/>
      <c r="G87" s="272"/>
      <c r="H87" s="272"/>
      <c r="I87" s="272"/>
      <c r="J87" s="227" t="s">
        <v>238</v>
      </c>
      <c r="K87" s="226">
        <v>133</v>
      </c>
      <c r="L87" s="242"/>
      <c r="M87" s="258">
        <v>4</v>
      </c>
      <c r="N87" s="258">
        <v>9</v>
      </c>
      <c r="O87" s="240">
        <v>6300000000</v>
      </c>
      <c r="P87" s="90">
        <v>0</v>
      </c>
      <c r="Q87" s="239"/>
      <c r="R87" s="238"/>
      <c r="S87" s="191"/>
      <c r="T87" s="191"/>
      <c r="U87" s="191"/>
      <c r="V87" s="191"/>
      <c r="W87" s="237"/>
      <c r="X87" s="236"/>
      <c r="Y87" s="257">
        <f>Y89</f>
        <v>1017000</v>
      </c>
      <c r="Z87" s="257">
        <f>Z89</f>
        <v>1063000</v>
      </c>
      <c r="AA87" s="91">
        <f>AA89</f>
        <v>1408000</v>
      </c>
      <c r="AB87" s="222"/>
    </row>
    <row r="88" spans="1:28" ht="23.25" customHeight="1" x14ac:dyDescent="0.2">
      <c r="A88" s="256"/>
      <c r="B88" s="274"/>
      <c r="C88" s="273"/>
      <c r="D88" s="273"/>
      <c r="E88" s="272"/>
      <c r="F88" s="272"/>
      <c r="G88" s="272"/>
      <c r="H88" s="272"/>
      <c r="I88" s="272"/>
      <c r="J88" s="227" t="s">
        <v>191</v>
      </c>
      <c r="K88" s="226">
        <v>133</v>
      </c>
      <c r="L88" s="242"/>
      <c r="M88" s="258">
        <v>4</v>
      </c>
      <c r="N88" s="258">
        <v>9</v>
      </c>
      <c r="O88" s="240">
        <v>6340000000</v>
      </c>
      <c r="P88" s="90">
        <v>0</v>
      </c>
      <c r="Q88" s="239"/>
      <c r="R88" s="238"/>
      <c r="S88" s="191"/>
      <c r="T88" s="191"/>
      <c r="U88" s="191"/>
      <c r="V88" s="191"/>
      <c r="W88" s="237"/>
      <c r="X88" s="236"/>
      <c r="Y88" s="257">
        <f>Y89</f>
        <v>1017000</v>
      </c>
      <c r="Z88" s="257">
        <f>Z89</f>
        <v>1063000</v>
      </c>
      <c r="AA88" s="91">
        <f>AA89</f>
        <v>1408000</v>
      </c>
      <c r="AB88" s="222"/>
    </row>
    <row r="89" spans="1:28" ht="27" customHeight="1" x14ac:dyDescent="0.25">
      <c r="A89" s="256"/>
      <c r="B89" s="255"/>
      <c r="C89" s="212"/>
      <c r="D89" s="259"/>
      <c r="E89" s="248" t="s">
        <v>246</v>
      </c>
      <c r="F89" s="248"/>
      <c r="G89" s="248"/>
      <c r="H89" s="248"/>
      <c r="I89" s="248"/>
      <c r="J89" s="247"/>
      <c r="K89" s="206">
        <v>133</v>
      </c>
      <c r="L89" s="242">
        <v>409</v>
      </c>
      <c r="M89" s="241">
        <v>4</v>
      </c>
      <c r="N89" s="241">
        <v>9</v>
      </c>
      <c r="O89" s="240">
        <v>6340200000</v>
      </c>
      <c r="P89" s="98">
        <v>0</v>
      </c>
      <c r="Q89" s="239"/>
      <c r="R89" s="238">
        <v>0</v>
      </c>
      <c r="S89" s="246"/>
      <c r="T89" s="246"/>
      <c r="U89" s="246"/>
      <c r="V89" s="246"/>
      <c r="W89" s="237">
        <v>0</v>
      </c>
      <c r="X89" s="236">
        <v>0</v>
      </c>
      <c r="Y89" s="235">
        <f>Y90</f>
        <v>1017000</v>
      </c>
      <c r="Z89" s="235">
        <f>Z90</f>
        <v>1063000</v>
      </c>
      <c r="AA89" s="201">
        <f>AA90</f>
        <v>1408000</v>
      </c>
      <c r="AB89" s="222"/>
    </row>
    <row r="90" spans="1:28" ht="57" customHeight="1" x14ac:dyDescent="0.25">
      <c r="A90" s="256"/>
      <c r="B90" s="255"/>
      <c r="C90" s="212"/>
      <c r="D90" s="211"/>
      <c r="E90" s="243"/>
      <c r="F90" s="113" t="s">
        <v>221</v>
      </c>
      <c r="G90" s="107"/>
      <c r="H90" s="107"/>
      <c r="I90" s="107"/>
      <c r="J90" s="108"/>
      <c r="K90" s="206">
        <v>133</v>
      </c>
      <c r="L90" s="242">
        <v>409</v>
      </c>
      <c r="M90" s="241">
        <v>4</v>
      </c>
      <c r="N90" s="241">
        <v>9</v>
      </c>
      <c r="O90" s="240">
        <v>6340295280</v>
      </c>
      <c r="P90" s="98">
        <v>0</v>
      </c>
      <c r="Q90" s="239"/>
      <c r="R90" s="238">
        <v>0</v>
      </c>
      <c r="S90" s="246"/>
      <c r="T90" s="246"/>
      <c r="U90" s="246"/>
      <c r="V90" s="246"/>
      <c r="W90" s="237">
        <v>0</v>
      </c>
      <c r="X90" s="236">
        <v>0</v>
      </c>
      <c r="Y90" s="235">
        <f>Y91</f>
        <v>1017000</v>
      </c>
      <c r="Z90" s="235">
        <f>Z91</f>
        <v>1063000</v>
      </c>
      <c r="AA90" s="201">
        <f>AA91</f>
        <v>1408000</v>
      </c>
      <c r="AB90" s="222"/>
    </row>
    <row r="91" spans="1:28" ht="40.5" customHeight="1" x14ac:dyDescent="0.25">
      <c r="A91" s="256"/>
      <c r="B91" s="255"/>
      <c r="C91" s="212"/>
      <c r="D91" s="211"/>
      <c r="E91" s="243"/>
      <c r="F91" s="243"/>
      <c r="G91" s="208"/>
      <c r="H91" s="208"/>
      <c r="I91" s="208"/>
      <c r="J91" s="266" t="s">
        <v>197</v>
      </c>
      <c r="K91" s="206">
        <v>133</v>
      </c>
      <c r="L91" s="242">
        <v>409</v>
      </c>
      <c r="M91" s="241">
        <v>4</v>
      </c>
      <c r="N91" s="241">
        <v>9</v>
      </c>
      <c r="O91" s="240">
        <v>6340295280</v>
      </c>
      <c r="P91" s="98">
        <v>240</v>
      </c>
      <c r="Q91" s="239"/>
      <c r="R91" s="238"/>
      <c r="S91" s="204"/>
      <c r="T91" s="204"/>
      <c r="U91" s="204"/>
      <c r="V91" s="204"/>
      <c r="W91" s="237"/>
      <c r="X91" s="236"/>
      <c r="Y91" s="235">
        <f>Y92+Y93</f>
        <v>1017000</v>
      </c>
      <c r="Z91" s="235">
        <f>Z92+Z93</f>
        <v>1063000</v>
      </c>
      <c r="AA91" s="201">
        <f>AA92+AA93</f>
        <v>1408000</v>
      </c>
      <c r="AB91" s="222"/>
    </row>
    <row r="92" spans="1:28" ht="31.5" customHeight="1" x14ac:dyDescent="0.25">
      <c r="A92" s="256"/>
      <c r="B92" s="255"/>
      <c r="C92" s="212"/>
      <c r="D92" s="211"/>
      <c r="E92" s="208"/>
      <c r="F92" s="243"/>
      <c r="G92" s="248" t="s">
        <v>240</v>
      </c>
      <c r="H92" s="248"/>
      <c r="I92" s="248"/>
      <c r="J92" s="247"/>
      <c r="K92" s="206">
        <v>133</v>
      </c>
      <c r="L92" s="242">
        <v>409</v>
      </c>
      <c r="M92" s="241">
        <v>4</v>
      </c>
      <c r="N92" s="241">
        <v>9</v>
      </c>
      <c r="O92" s="240">
        <v>6340295280</v>
      </c>
      <c r="P92" s="98">
        <v>244</v>
      </c>
      <c r="Q92" s="239"/>
      <c r="R92" s="238">
        <v>10000</v>
      </c>
      <c r="S92" s="246"/>
      <c r="T92" s="246"/>
      <c r="U92" s="246"/>
      <c r="V92" s="246"/>
      <c r="W92" s="237">
        <v>0</v>
      </c>
      <c r="X92" s="236">
        <v>0</v>
      </c>
      <c r="Y92" s="235">
        <v>572000</v>
      </c>
      <c r="Z92" s="235">
        <v>598000</v>
      </c>
      <c r="AA92" s="201">
        <v>787000</v>
      </c>
      <c r="AB92" s="222"/>
    </row>
    <row r="93" spans="1:28" ht="21" customHeight="1" x14ac:dyDescent="0.25">
      <c r="A93" s="256"/>
      <c r="B93" s="255"/>
      <c r="C93" s="271"/>
      <c r="D93" s="270"/>
      <c r="E93" s="269"/>
      <c r="F93" s="268"/>
      <c r="G93" s="269"/>
      <c r="H93" s="269"/>
      <c r="I93" s="269"/>
      <c r="J93" s="268" t="s">
        <v>239</v>
      </c>
      <c r="K93" s="206">
        <v>133</v>
      </c>
      <c r="L93" s="242"/>
      <c r="M93" s="241">
        <v>4</v>
      </c>
      <c r="N93" s="241">
        <v>9</v>
      </c>
      <c r="O93" s="240">
        <v>6340295280</v>
      </c>
      <c r="P93" s="98">
        <v>247</v>
      </c>
      <c r="Q93" s="239"/>
      <c r="R93" s="238"/>
      <c r="S93" s="204"/>
      <c r="T93" s="204"/>
      <c r="U93" s="204"/>
      <c r="V93" s="204"/>
      <c r="W93" s="237"/>
      <c r="X93" s="236"/>
      <c r="Y93" s="235">
        <v>445000</v>
      </c>
      <c r="Z93" s="235">
        <v>465000</v>
      </c>
      <c r="AA93" s="201">
        <v>621000</v>
      </c>
      <c r="AB93" s="222"/>
    </row>
    <row r="94" spans="1:28" ht="27.75" customHeight="1" x14ac:dyDescent="0.2">
      <c r="A94" s="256"/>
      <c r="B94" s="265" t="s">
        <v>178</v>
      </c>
      <c r="C94" s="265"/>
      <c r="D94" s="265"/>
      <c r="E94" s="265"/>
      <c r="F94" s="265"/>
      <c r="G94" s="265"/>
      <c r="H94" s="265"/>
      <c r="I94" s="265"/>
      <c r="J94" s="264"/>
      <c r="K94" s="226">
        <v>133</v>
      </c>
      <c r="L94" s="242">
        <v>500</v>
      </c>
      <c r="M94" s="258">
        <v>5</v>
      </c>
      <c r="N94" s="258">
        <v>0</v>
      </c>
      <c r="O94" s="228">
        <v>0</v>
      </c>
      <c r="P94" s="90">
        <v>0</v>
      </c>
      <c r="Q94" s="239"/>
      <c r="R94" s="238">
        <v>0</v>
      </c>
      <c r="S94" s="261"/>
      <c r="T94" s="261"/>
      <c r="U94" s="261"/>
      <c r="V94" s="261"/>
      <c r="W94" s="237">
        <v>0</v>
      </c>
      <c r="X94" s="236">
        <v>0</v>
      </c>
      <c r="Y94" s="257">
        <f>Y95</f>
        <v>0</v>
      </c>
      <c r="Z94" s="257">
        <f>Z95</f>
        <v>20000</v>
      </c>
      <c r="AA94" s="225">
        <f>AA95</f>
        <v>0</v>
      </c>
      <c r="AB94" s="222" t="s">
        <v>158</v>
      </c>
    </row>
    <row r="95" spans="1:28" ht="24.75" customHeight="1" x14ac:dyDescent="0.2">
      <c r="A95" s="256"/>
      <c r="B95" s="255"/>
      <c r="C95" s="260"/>
      <c r="D95" s="263" t="s">
        <v>179</v>
      </c>
      <c r="E95" s="263"/>
      <c r="F95" s="263"/>
      <c r="G95" s="263"/>
      <c r="H95" s="263"/>
      <c r="I95" s="263"/>
      <c r="J95" s="262"/>
      <c r="K95" s="226">
        <v>133</v>
      </c>
      <c r="L95" s="242">
        <v>503</v>
      </c>
      <c r="M95" s="258">
        <v>5</v>
      </c>
      <c r="N95" s="258">
        <v>3</v>
      </c>
      <c r="O95" s="228">
        <v>0</v>
      </c>
      <c r="P95" s="90">
        <v>0</v>
      </c>
      <c r="Q95" s="239"/>
      <c r="R95" s="238">
        <v>0</v>
      </c>
      <c r="S95" s="261"/>
      <c r="T95" s="261"/>
      <c r="U95" s="261"/>
      <c r="V95" s="261"/>
      <c r="W95" s="237">
        <v>0</v>
      </c>
      <c r="X95" s="236">
        <v>0</v>
      </c>
      <c r="Y95" s="257">
        <f>Y98</f>
        <v>0</v>
      </c>
      <c r="Z95" s="257">
        <f>Z98</f>
        <v>20000</v>
      </c>
      <c r="AA95" s="225">
        <f>AA98</f>
        <v>0</v>
      </c>
      <c r="AB95" s="222"/>
    </row>
    <row r="96" spans="1:28" ht="52.5" customHeight="1" x14ac:dyDescent="0.2">
      <c r="A96" s="256"/>
      <c r="B96" s="255"/>
      <c r="C96" s="260"/>
      <c r="D96" s="211"/>
      <c r="E96" s="259"/>
      <c r="F96" s="259"/>
      <c r="G96" s="267"/>
      <c r="H96" s="267"/>
      <c r="I96" s="267"/>
      <c r="J96" s="227" t="s">
        <v>245</v>
      </c>
      <c r="K96" s="226">
        <v>133</v>
      </c>
      <c r="L96" s="242"/>
      <c r="M96" s="258">
        <v>5</v>
      </c>
      <c r="N96" s="258">
        <v>3</v>
      </c>
      <c r="O96" s="240">
        <v>6300000000</v>
      </c>
      <c r="P96" s="90">
        <v>0</v>
      </c>
      <c r="Q96" s="239"/>
      <c r="R96" s="238"/>
      <c r="S96" s="191"/>
      <c r="T96" s="191"/>
      <c r="U96" s="191"/>
      <c r="V96" s="191"/>
      <c r="W96" s="237"/>
      <c r="X96" s="236"/>
      <c r="Y96" s="257">
        <f>Y98</f>
        <v>0</v>
      </c>
      <c r="Z96" s="257">
        <f>Z98</f>
        <v>20000</v>
      </c>
      <c r="AA96" s="225">
        <f>AA98</f>
        <v>0</v>
      </c>
      <c r="AB96" s="222"/>
    </row>
    <row r="97" spans="1:28" ht="24.75" customHeight="1" x14ac:dyDescent="0.2">
      <c r="A97" s="256"/>
      <c r="B97" s="255"/>
      <c r="C97" s="260"/>
      <c r="D97" s="211"/>
      <c r="E97" s="259"/>
      <c r="F97" s="259"/>
      <c r="G97" s="267"/>
      <c r="H97" s="267"/>
      <c r="I97" s="267"/>
      <c r="J97" s="227" t="s">
        <v>191</v>
      </c>
      <c r="K97" s="226">
        <v>133</v>
      </c>
      <c r="L97" s="242"/>
      <c r="M97" s="258">
        <v>5</v>
      </c>
      <c r="N97" s="258">
        <v>3</v>
      </c>
      <c r="O97" s="240">
        <v>6340000000</v>
      </c>
      <c r="P97" s="90">
        <v>0</v>
      </c>
      <c r="Q97" s="239"/>
      <c r="R97" s="238"/>
      <c r="S97" s="191"/>
      <c r="T97" s="191"/>
      <c r="U97" s="191"/>
      <c r="V97" s="191"/>
      <c r="W97" s="237"/>
      <c r="X97" s="236"/>
      <c r="Y97" s="257">
        <f>Y98</f>
        <v>0</v>
      </c>
      <c r="Z97" s="257">
        <f>Z98</f>
        <v>20000</v>
      </c>
      <c r="AA97" s="225">
        <f>AA98</f>
        <v>0</v>
      </c>
      <c r="AB97" s="222"/>
    </row>
    <row r="98" spans="1:28" ht="69.75" customHeight="1" x14ac:dyDescent="0.25">
      <c r="A98" s="256"/>
      <c r="B98" s="255"/>
      <c r="C98" s="212"/>
      <c r="D98" s="211"/>
      <c r="E98" s="254"/>
      <c r="F98" s="113" t="s">
        <v>244</v>
      </c>
      <c r="G98" s="107"/>
      <c r="H98" s="107"/>
      <c r="I98" s="107"/>
      <c r="J98" s="108"/>
      <c r="K98" s="206">
        <v>133</v>
      </c>
      <c r="L98" s="242">
        <v>503</v>
      </c>
      <c r="M98" s="241">
        <v>5</v>
      </c>
      <c r="N98" s="241">
        <v>3</v>
      </c>
      <c r="O98" s="240">
        <v>6340300000</v>
      </c>
      <c r="P98" s="98">
        <v>0</v>
      </c>
      <c r="Q98" s="239"/>
      <c r="R98" s="238">
        <v>0</v>
      </c>
      <c r="S98" s="246"/>
      <c r="T98" s="246"/>
      <c r="U98" s="246"/>
      <c r="V98" s="246"/>
      <c r="W98" s="237">
        <v>0</v>
      </c>
      <c r="X98" s="236">
        <v>0</v>
      </c>
      <c r="Y98" s="235">
        <f>Y99</f>
        <v>0</v>
      </c>
      <c r="Z98" s="235">
        <f>Z99</f>
        <v>20000</v>
      </c>
      <c r="AA98" s="201">
        <f>AA99</f>
        <v>0</v>
      </c>
      <c r="AB98" s="222"/>
    </row>
    <row r="99" spans="1:28" ht="48.75" customHeight="1" x14ac:dyDescent="0.25">
      <c r="A99" s="256"/>
      <c r="B99" s="255"/>
      <c r="C99" s="212"/>
      <c r="D99" s="211"/>
      <c r="E99" s="254"/>
      <c r="F99" s="243"/>
      <c r="G99" s="208"/>
      <c r="H99" s="208"/>
      <c r="I99" s="208"/>
      <c r="J99" s="266" t="s">
        <v>243</v>
      </c>
      <c r="K99" s="206">
        <v>133</v>
      </c>
      <c r="L99" s="242"/>
      <c r="M99" s="241">
        <v>5</v>
      </c>
      <c r="N99" s="241">
        <v>3</v>
      </c>
      <c r="O99" s="240">
        <v>6340395310</v>
      </c>
      <c r="P99" s="98">
        <v>0</v>
      </c>
      <c r="Q99" s="239"/>
      <c r="R99" s="238"/>
      <c r="S99" s="204"/>
      <c r="T99" s="204"/>
      <c r="U99" s="204"/>
      <c r="V99" s="204"/>
      <c r="W99" s="237"/>
      <c r="X99" s="236"/>
      <c r="Y99" s="235">
        <f>Y100</f>
        <v>0</v>
      </c>
      <c r="Z99" s="235">
        <f>Z100</f>
        <v>20000</v>
      </c>
      <c r="AA99" s="201">
        <f>AA100</f>
        <v>0</v>
      </c>
      <c r="AB99" s="222"/>
    </row>
    <row r="100" spans="1:28" ht="44.25" customHeight="1" x14ac:dyDescent="0.25">
      <c r="A100" s="256"/>
      <c r="B100" s="255"/>
      <c r="C100" s="212"/>
      <c r="D100" s="211"/>
      <c r="E100" s="254"/>
      <c r="F100" s="243"/>
      <c r="G100" s="208"/>
      <c r="H100" s="208"/>
      <c r="I100" s="208"/>
      <c r="J100" s="243" t="s">
        <v>241</v>
      </c>
      <c r="K100" s="206">
        <v>133</v>
      </c>
      <c r="L100" s="242">
        <v>503</v>
      </c>
      <c r="M100" s="241">
        <v>5</v>
      </c>
      <c r="N100" s="241">
        <v>3</v>
      </c>
      <c r="O100" s="240">
        <v>6340395310</v>
      </c>
      <c r="P100" s="98">
        <v>240</v>
      </c>
      <c r="Q100" s="239"/>
      <c r="R100" s="238"/>
      <c r="S100" s="204"/>
      <c r="T100" s="204"/>
      <c r="U100" s="204"/>
      <c r="V100" s="204"/>
      <c r="W100" s="237"/>
      <c r="X100" s="236"/>
      <c r="Y100" s="235">
        <f>Y101</f>
        <v>0</v>
      </c>
      <c r="Z100" s="235">
        <f>Z101</f>
        <v>20000</v>
      </c>
      <c r="AA100" s="201">
        <f>AA101</f>
        <v>0</v>
      </c>
      <c r="AB100" s="222" t="s">
        <v>158</v>
      </c>
    </row>
    <row r="101" spans="1:28" ht="35.25" customHeight="1" x14ac:dyDescent="0.25">
      <c r="A101" s="256"/>
      <c r="B101" s="255"/>
      <c r="C101" s="212"/>
      <c r="D101" s="211"/>
      <c r="E101" s="210"/>
      <c r="F101" s="243"/>
      <c r="G101" s="248" t="s">
        <v>240</v>
      </c>
      <c r="H101" s="248"/>
      <c r="I101" s="248"/>
      <c r="J101" s="247"/>
      <c r="K101" s="206">
        <v>133</v>
      </c>
      <c r="L101" s="242">
        <v>503</v>
      </c>
      <c r="M101" s="241">
        <v>5</v>
      </c>
      <c r="N101" s="241">
        <v>3</v>
      </c>
      <c r="O101" s="240">
        <v>6340395310</v>
      </c>
      <c r="P101" s="98">
        <v>244</v>
      </c>
      <c r="Q101" s="239"/>
      <c r="R101" s="238">
        <v>10000</v>
      </c>
      <c r="S101" s="246"/>
      <c r="T101" s="246"/>
      <c r="U101" s="246"/>
      <c r="V101" s="246"/>
      <c r="W101" s="237">
        <v>0</v>
      </c>
      <c r="X101" s="236">
        <v>0</v>
      </c>
      <c r="Y101" s="235">
        <v>0</v>
      </c>
      <c r="Z101" s="235">
        <v>20000</v>
      </c>
      <c r="AA101" s="201">
        <v>0</v>
      </c>
      <c r="AB101" s="222" t="s">
        <v>158</v>
      </c>
    </row>
    <row r="102" spans="1:28" ht="14.25" customHeight="1" x14ac:dyDescent="0.2">
      <c r="A102" s="256"/>
      <c r="B102" s="265" t="s">
        <v>180</v>
      </c>
      <c r="C102" s="265"/>
      <c r="D102" s="265"/>
      <c r="E102" s="265"/>
      <c r="F102" s="265"/>
      <c r="G102" s="265"/>
      <c r="H102" s="265"/>
      <c r="I102" s="265"/>
      <c r="J102" s="264"/>
      <c r="K102" s="226">
        <v>133</v>
      </c>
      <c r="L102" s="242">
        <v>800</v>
      </c>
      <c r="M102" s="258">
        <v>8</v>
      </c>
      <c r="N102" s="258">
        <v>0</v>
      </c>
      <c r="O102" s="228">
        <v>0</v>
      </c>
      <c r="P102" s="90">
        <v>0</v>
      </c>
      <c r="Q102" s="239"/>
      <c r="R102" s="238">
        <v>0</v>
      </c>
      <c r="S102" s="261"/>
      <c r="T102" s="261"/>
      <c r="U102" s="261"/>
      <c r="V102" s="261"/>
      <c r="W102" s="237">
        <v>0</v>
      </c>
      <c r="X102" s="236">
        <v>0</v>
      </c>
      <c r="Y102" s="257">
        <f>Y103</f>
        <v>3830703</v>
      </c>
      <c r="Z102" s="257">
        <f>Z103</f>
        <v>3902128</v>
      </c>
      <c r="AA102" s="91">
        <f>AA103</f>
        <v>4117353</v>
      </c>
      <c r="AB102" s="222" t="s">
        <v>158</v>
      </c>
    </row>
    <row r="103" spans="1:28" ht="38.25" customHeight="1" x14ac:dyDescent="0.2">
      <c r="A103" s="256"/>
      <c r="B103" s="255"/>
      <c r="C103" s="260"/>
      <c r="D103" s="263" t="s">
        <v>181</v>
      </c>
      <c r="E103" s="263"/>
      <c r="F103" s="263"/>
      <c r="G103" s="263"/>
      <c r="H103" s="263"/>
      <c r="I103" s="263"/>
      <c r="J103" s="262"/>
      <c r="K103" s="226">
        <v>133</v>
      </c>
      <c r="L103" s="242">
        <v>801</v>
      </c>
      <c r="M103" s="258">
        <v>8</v>
      </c>
      <c r="N103" s="258">
        <v>1</v>
      </c>
      <c r="O103" s="228">
        <v>0</v>
      </c>
      <c r="P103" s="90">
        <v>0</v>
      </c>
      <c r="Q103" s="239"/>
      <c r="R103" s="238">
        <v>0</v>
      </c>
      <c r="S103" s="261"/>
      <c r="T103" s="261"/>
      <c r="U103" s="261"/>
      <c r="V103" s="261"/>
      <c r="W103" s="237">
        <v>0</v>
      </c>
      <c r="X103" s="236">
        <v>0</v>
      </c>
      <c r="Y103" s="257">
        <f>Y106</f>
        <v>3830703</v>
      </c>
      <c r="Z103" s="257">
        <f>Z106</f>
        <v>3902128</v>
      </c>
      <c r="AA103" s="91">
        <f>AA106</f>
        <v>4117353</v>
      </c>
      <c r="AB103" s="222"/>
    </row>
    <row r="104" spans="1:28" ht="57.75" customHeight="1" x14ac:dyDescent="0.2">
      <c r="A104" s="256"/>
      <c r="B104" s="255"/>
      <c r="C104" s="260"/>
      <c r="D104" s="211"/>
      <c r="E104" s="259"/>
      <c r="F104" s="211"/>
      <c r="G104" s="211"/>
      <c r="H104" s="211"/>
      <c r="I104" s="211"/>
      <c r="J104" s="227" t="s">
        <v>242</v>
      </c>
      <c r="K104" s="226">
        <v>133</v>
      </c>
      <c r="L104" s="242"/>
      <c r="M104" s="258">
        <v>8</v>
      </c>
      <c r="N104" s="258">
        <v>1</v>
      </c>
      <c r="O104" s="240">
        <v>6300000000</v>
      </c>
      <c r="P104" s="90">
        <v>0</v>
      </c>
      <c r="Q104" s="239"/>
      <c r="R104" s="238"/>
      <c r="S104" s="191"/>
      <c r="T104" s="191"/>
      <c r="U104" s="191"/>
      <c r="V104" s="191"/>
      <c r="W104" s="237"/>
      <c r="X104" s="236"/>
      <c r="Y104" s="257">
        <f>Y106</f>
        <v>3830703</v>
      </c>
      <c r="Z104" s="257">
        <f>Z106</f>
        <v>3902128</v>
      </c>
      <c r="AA104" s="91">
        <f>AA106</f>
        <v>4117353</v>
      </c>
      <c r="AB104" s="222"/>
    </row>
    <row r="105" spans="1:28" ht="33" customHeight="1" x14ac:dyDescent="0.2">
      <c r="A105" s="256"/>
      <c r="B105" s="255"/>
      <c r="C105" s="260"/>
      <c r="D105" s="211"/>
      <c r="E105" s="259"/>
      <c r="F105" s="211"/>
      <c r="G105" s="211"/>
      <c r="H105" s="211"/>
      <c r="I105" s="211"/>
      <c r="J105" s="227" t="s">
        <v>191</v>
      </c>
      <c r="K105" s="226">
        <v>133</v>
      </c>
      <c r="L105" s="242"/>
      <c r="M105" s="258">
        <v>8</v>
      </c>
      <c r="N105" s="258">
        <v>1</v>
      </c>
      <c r="O105" s="240">
        <v>6340000000</v>
      </c>
      <c r="P105" s="90">
        <v>0</v>
      </c>
      <c r="Q105" s="239"/>
      <c r="R105" s="238"/>
      <c r="S105" s="191"/>
      <c r="T105" s="191"/>
      <c r="U105" s="191"/>
      <c r="V105" s="191"/>
      <c r="W105" s="237"/>
      <c r="X105" s="236"/>
      <c r="Y105" s="257">
        <f>Y106</f>
        <v>3830703</v>
      </c>
      <c r="Z105" s="257">
        <f>Z106</f>
        <v>3902128</v>
      </c>
      <c r="AA105" s="91">
        <f>AA106</f>
        <v>4117353</v>
      </c>
      <c r="AB105" s="222"/>
    </row>
    <row r="106" spans="1:28" ht="43.5" customHeight="1" x14ac:dyDescent="0.25">
      <c r="A106" s="256"/>
      <c r="B106" s="255"/>
      <c r="C106" s="212"/>
      <c r="D106" s="211"/>
      <c r="E106" s="254"/>
      <c r="F106" s="248" t="s">
        <v>224</v>
      </c>
      <c r="G106" s="248"/>
      <c r="H106" s="248"/>
      <c r="I106" s="248"/>
      <c r="J106" s="247"/>
      <c r="K106" s="206">
        <v>133</v>
      </c>
      <c r="L106" s="242">
        <v>801</v>
      </c>
      <c r="M106" s="241">
        <v>8</v>
      </c>
      <c r="N106" s="241">
        <v>1</v>
      </c>
      <c r="O106" s="240">
        <v>6340400000</v>
      </c>
      <c r="P106" s="98">
        <v>0</v>
      </c>
      <c r="Q106" s="239"/>
      <c r="R106" s="238">
        <v>0</v>
      </c>
      <c r="S106" s="246"/>
      <c r="T106" s="246"/>
      <c r="U106" s="246"/>
      <c r="V106" s="246"/>
      <c r="W106" s="237">
        <v>0</v>
      </c>
      <c r="X106" s="236">
        <v>0</v>
      </c>
      <c r="Y106" s="235">
        <f>Y107+Y109+Y113</f>
        <v>3830703</v>
      </c>
      <c r="Z106" s="235">
        <f>Z107+Z109</f>
        <v>3902128</v>
      </c>
      <c r="AA106" s="201">
        <f>AA107+AA109</f>
        <v>4117353</v>
      </c>
      <c r="AB106" s="222" t="s">
        <v>158</v>
      </c>
    </row>
    <row r="107" spans="1:28" ht="147.75" customHeight="1" x14ac:dyDescent="0.2">
      <c r="A107" s="256"/>
      <c r="B107" s="255"/>
      <c r="C107" s="212"/>
      <c r="D107" s="211"/>
      <c r="E107" s="254"/>
      <c r="F107" s="243"/>
      <c r="G107" s="208"/>
      <c r="H107" s="208"/>
      <c r="I107" s="208"/>
      <c r="J107" s="243" t="s">
        <v>225</v>
      </c>
      <c r="K107" s="206">
        <v>133</v>
      </c>
      <c r="L107" s="242">
        <v>801</v>
      </c>
      <c r="M107" s="241">
        <v>8</v>
      </c>
      <c r="N107" s="241">
        <v>1</v>
      </c>
      <c r="O107" s="240" t="str">
        <f>O108</f>
        <v>63404Т0080</v>
      </c>
      <c r="P107" s="98">
        <v>0</v>
      </c>
      <c r="Q107" s="239"/>
      <c r="R107" s="238"/>
      <c r="S107" s="204"/>
      <c r="T107" s="204"/>
      <c r="U107" s="204"/>
      <c r="V107" s="204"/>
      <c r="W107" s="237"/>
      <c r="X107" s="236"/>
      <c r="Y107" s="235">
        <f>Y108</f>
        <v>2981600</v>
      </c>
      <c r="Z107" s="235">
        <f>Z108</f>
        <v>3677300</v>
      </c>
      <c r="AA107" s="202">
        <f>AA108</f>
        <v>3677300</v>
      </c>
      <c r="AB107" s="222"/>
    </row>
    <row r="108" spans="1:28" ht="34.5" customHeight="1" x14ac:dyDescent="0.25">
      <c r="A108" s="256"/>
      <c r="B108" s="255"/>
      <c r="C108" s="212"/>
      <c r="D108" s="211"/>
      <c r="E108" s="210"/>
      <c r="F108" s="243"/>
      <c r="G108" s="248" t="s">
        <v>39</v>
      </c>
      <c r="H108" s="248"/>
      <c r="I108" s="248"/>
      <c r="J108" s="247"/>
      <c r="K108" s="206">
        <v>133</v>
      </c>
      <c r="L108" s="242">
        <v>801</v>
      </c>
      <c r="M108" s="241">
        <v>8</v>
      </c>
      <c r="N108" s="241">
        <v>1</v>
      </c>
      <c r="O108" s="240" t="s">
        <v>226</v>
      </c>
      <c r="P108" s="98" t="s">
        <v>227</v>
      </c>
      <c r="Q108" s="239"/>
      <c r="R108" s="238">
        <v>10000</v>
      </c>
      <c r="S108" s="246"/>
      <c r="T108" s="246"/>
      <c r="U108" s="246"/>
      <c r="V108" s="246"/>
      <c r="W108" s="237">
        <v>0</v>
      </c>
      <c r="X108" s="236">
        <v>0</v>
      </c>
      <c r="Y108" s="235">
        <v>2981600</v>
      </c>
      <c r="Z108" s="235">
        <v>3677300</v>
      </c>
      <c r="AA108" s="201">
        <v>3677300</v>
      </c>
      <c r="AB108" s="222" t="s">
        <v>158</v>
      </c>
    </row>
    <row r="109" spans="1:28" ht="59.25" customHeight="1" x14ac:dyDescent="0.2">
      <c r="A109" s="256"/>
      <c r="B109" s="255"/>
      <c r="C109" s="212"/>
      <c r="D109" s="211"/>
      <c r="E109" s="254"/>
      <c r="F109" s="243"/>
      <c r="G109" s="208"/>
      <c r="H109" s="208"/>
      <c r="I109" s="208"/>
      <c r="J109" s="243" t="s">
        <v>228</v>
      </c>
      <c r="K109" s="206">
        <v>133</v>
      </c>
      <c r="L109" s="242">
        <v>801</v>
      </c>
      <c r="M109" s="241">
        <v>8</v>
      </c>
      <c r="N109" s="241">
        <v>1</v>
      </c>
      <c r="O109" s="240">
        <v>6340495220</v>
      </c>
      <c r="P109" s="98">
        <v>0</v>
      </c>
      <c r="Q109" s="239"/>
      <c r="R109" s="238"/>
      <c r="S109" s="204"/>
      <c r="T109" s="204"/>
      <c r="U109" s="204"/>
      <c r="V109" s="204"/>
      <c r="W109" s="237"/>
      <c r="X109" s="236"/>
      <c r="Y109" s="235">
        <f>Y110</f>
        <v>153403</v>
      </c>
      <c r="Z109" s="235">
        <f>Z110</f>
        <v>224828</v>
      </c>
      <c r="AA109" s="202">
        <f>AA110</f>
        <v>440053</v>
      </c>
      <c r="AB109" s="222"/>
    </row>
    <row r="110" spans="1:28" ht="56.25" customHeight="1" x14ac:dyDescent="0.25">
      <c r="A110" s="256"/>
      <c r="B110" s="255"/>
      <c r="C110" s="212"/>
      <c r="D110" s="211"/>
      <c r="E110" s="254"/>
      <c r="F110" s="248" t="s">
        <v>241</v>
      </c>
      <c r="G110" s="248"/>
      <c r="H110" s="248"/>
      <c r="I110" s="248"/>
      <c r="J110" s="247"/>
      <c r="K110" s="206">
        <v>133</v>
      </c>
      <c r="L110" s="242">
        <v>801</v>
      </c>
      <c r="M110" s="241">
        <v>8</v>
      </c>
      <c r="N110" s="241">
        <v>1</v>
      </c>
      <c r="O110" s="240">
        <v>6340495220</v>
      </c>
      <c r="P110" s="98">
        <v>240</v>
      </c>
      <c r="Q110" s="239"/>
      <c r="R110" s="238">
        <v>0</v>
      </c>
      <c r="S110" s="246"/>
      <c r="T110" s="246"/>
      <c r="U110" s="246"/>
      <c r="V110" s="246"/>
      <c r="W110" s="237">
        <v>0</v>
      </c>
      <c r="X110" s="236">
        <v>0</v>
      </c>
      <c r="Y110" s="235">
        <f>Y111+Y112</f>
        <v>153403</v>
      </c>
      <c r="Z110" s="235">
        <f>Z111+Z112</f>
        <v>224828</v>
      </c>
      <c r="AA110" s="201">
        <f>AA111+AA112</f>
        <v>440053</v>
      </c>
      <c r="AB110" s="222"/>
    </row>
    <row r="111" spans="1:28" ht="34.5" customHeight="1" thickBot="1" x14ac:dyDescent="0.3">
      <c r="A111" s="224"/>
      <c r="B111" s="253"/>
      <c r="C111" s="252"/>
      <c r="D111" s="251"/>
      <c r="E111" s="250"/>
      <c r="F111" s="249"/>
      <c r="G111" s="248" t="s">
        <v>240</v>
      </c>
      <c r="H111" s="248"/>
      <c r="I111" s="248"/>
      <c r="J111" s="247"/>
      <c r="K111" s="206">
        <v>133</v>
      </c>
      <c r="L111" s="242">
        <v>801</v>
      </c>
      <c r="M111" s="241">
        <v>8</v>
      </c>
      <c r="N111" s="241">
        <v>1</v>
      </c>
      <c r="O111" s="240">
        <v>6340495220</v>
      </c>
      <c r="P111" s="98">
        <v>244</v>
      </c>
      <c r="Q111" s="239"/>
      <c r="R111" s="238">
        <v>10000</v>
      </c>
      <c r="S111" s="246"/>
      <c r="T111" s="246"/>
      <c r="U111" s="246"/>
      <c r="V111" s="246"/>
      <c r="W111" s="237">
        <v>0</v>
      </c>
      <c r="X111" s="236">
        <v>0</v>
      </c>
      <c r="Y111" s="235">
        <v>93403</v>
      </c>
      <c r="Z111" s="235">
        <v>214828</v>
      </c>
      <c r="AA111" s="201">
        <v>440053</v>
      </c>
      <c r="AB111" s="222"/>
    </row>
    <row r="112" spans="1:28" ht="34.5" customHeight="1" thickBot="1" x14ac:dyDescent="0.3">
      <c r="A112" s="224"/>
      <c r="B112" s="233"/>
      <c r="C112" s="232"/>
      <c r="D112" s="231"/>
      <c r="E112" s="230"/>
      <c r="F112" s="245"/>
      <c r="G112" s="244"/>
      <c r="H112" s="244"/>
      <c r="I112" s="244"/>
      <c r="J112" s="243" t="s">
        <v>239</v>
      </c>
      <c r="K112" s="206">
        <v>133</v>
      </c>
      <c r="L112" s="242"/>
      <c r="M112" s="241">
        <v>8</v>
      </c>
      <c r="N112" s="241">
        <v>1</v>
      </c>
      <c r="O112" s="240">
        <v>6340495220</v>
      </c>
      <c r="P112" s="98">
        <v>247</v>
      </c>
      <c r="Q112" s="239"/>
      <c r="R112" s="238"/>
      <c r="S112" s="204"/>
      <c r="T112" s="204"/>
      <c r="U112" s="204"/>
      <c r="V112" s="204"/>
      <c r="W112" s="237"/>
      <c r="X112" s="236"/>
      <c r="Y112" s="235">
        <v>60000</v>
      </c>
      <c r="Z112" s="235">
        <v>10000</v>
      </c>
      <c r="AA112" s="201">
        <v>0</v>
      </c>
      <c r="AB112" s="222"/>
    </row>
    <row r="113" spans="1:28" ht="84.75" customHeight="1" thickBot="1" x14ac:dyDescent="0.3">
      <c r="A113" s="224"/>
      <c r="B113" s="233"/>
      <c r="C113" s="232"/>
      <c r="D113" s="231"/>
      <c r="E113" s="230"/>
      <c r="F113" s="245"/>
      <c r="G113" s="244"/>
      <c r="H113" s="244"/>
      <c r="I113" s="244"/>
      <c r="J113" s="243" t="s">
        <v>229</v>
      </c>
      <c r="K113" s="206">
        <v>133</v>
      </c>
      <c r="L113" s="242"/>
      <c r="M113" s="241">
        <v>8</v>
      </c>
      <c r="N113" s="241">
        <v>1</v>
      </c>
      <c r="O113" s="240" t="str">
        <f>O114</f>
        <v>63404Т0090</v>
      </c>
      <c r="P113" s="98">
        <v>0</v>
      </c>
      <c r="Q113" s="239"/>
      <c r="R113" s="238"/>
      <c r="S113" s="204"/>
      <c r="T113" s="204"/>
      <c r="U113" s="204"/>
      <c r="V113" s="204"/>
      <c r="W113" s="237"/>
      <c r="X113" s="236"/>
      <c r="Y113" s="235">
        <f>Y114</f>
        <v>695700</v>
      </c>
      <c r="Z113" s="235">
        <f>Z114</f>
        <v>0</v>
      </c>
      <c r="AA113" s="201">
        <f>AA114</f>
        <v>0</v>
      </c>
      <c r="AB113" s="222"/>
    </row>
    <row r="114" spans="1:28" ht="22.5" customHeight="1" thickBot="1" x14ac:dyDescent="0.3">
      <c r="A114" s="224"/>
      <c r="B114" s="233"/>
      <c r="C114" s="232"/>
      <c r="D114" s="231"/>
      <c r="E114" s="230"/>
      <c r="F114" s="245"/>
      <c r="G114" s="244"/>
      <c r="H114" s="244"/>
      <c r="I114" s="244"/>
      <c r="J114" s="243" t="s">
        <v>39</v>
      </c>
      <c r="K114" s="206">
        <v>133</v>
      </c>
      <c r="L114" s="242"/>
      <c r="M114" s="241">
        <v>8</v>
      </c>
      <c r="N114" s="241">
        <v>1</v>
      </c>
      <c r="O114" s="240" t="s">
        <v>230</v>
      </c>
      <c r="P114" s="98">
        <v>540</v>
      </c>
      <c r="Q114" s="239"/>
      <c r="R114" s="238"/>
      <c r="S114" s="204"/>
      <c r="T114" s="204"/>
      <c r="U114" s="204"/>
      <c r="V114" s="204"/>
      <c r="W114" s="237"/>
      <c r="X114" s="236"/>
      <c r="Y114" s="235">
        <v>695700</v>
      </c>
      <c r="Z114" s="235">
        <v>0</v>
      </c>
      <c r="AA114" s="201">
        <v>0</v>
      </c>
      <c r="AB114" s="222"/>
    </row>
    <row r="115" spans="1:28" ht="18" customHeight="1" thickBot="1" x14ac:dyDescent="0.25">
      <c r="A115" s="224"/>
      <c r="B115" s="233"/>
      <c r="C115" s="232"/>
      <c r="D115" s="231"/>
      <c r="E115" s="230"/>
      <c r="F115" s="230"/>
      <c r="G115" s="216"/>
      <c r="H115" s="216"/>
      <c r="I115" s="216"/>
      <c r="J115" s="234" t="s">
        <v>182</v>
      </c>
      <c r="K115" s="226">
        <v>133</v>
      </c>
      <c r="L115" s="207"/>
      <c r="M115" s="88">
        <v>10</v>
      </c>
      <c r="N115" s="88">
        <v>0</v>
      </c>
      <c r="O115" s="228">
        <v>0</v>
      </c>
      <c r="P115" s="90">
        <v>0</v>
      </c>
      <c r="Q115" s="206"/>
      <c r="R115" s="205"/>
      <c r="S115" s="204"/>
      <c r="T115" s="204"/>
      <c r="U115" s="204"/>
      <c r="V115" s="204"/>
      <c r="W115" s="204"/>
      <c r="X115" s="203"/>
      <c r="Y115" s="189">
        <f>Y116</f>
        <v>100000</v>
      </c>
      <c r="Z115" s="189">
        <f>Z116</f>
        <v>0</v>
      </c>
      <c r="AA115" s="225">
        <f>AA116</f>
        <v>0</v>
      </c>
      <c r="AB115" s="222"/>
    </row>
    <row r="116" spans="1:28" ht="25.5" customHeight="1" thickBot="1" x14ac:dyDescent="0.25">
      <c r="A116" s="224"/>
      <c r="B116" s="233"/>
      <c r="C116" s="232"/>
      <c r="D116" s="231"/>
      <c r="E116" s="230"/>
      <c r="F116" s="230"/>
      <c r="G116" s="216"/>
      <c r="H116" s="216"/>
      <c r="I116" s="216"/>
      <c r="J116" s="229" t="s">
        <v>232</v>
      </c>
      <c r="K116" s="226">
        <v>133</v>
      </c>
      <c r="L116" s="207"/>
      <c r="M116" s="88">
        <v>10</v>
      </c>
      <c r="N116" s="88">
        <v>1</v>
      </c>
      <c r="O116" s="228">
        <v>0</v>
      </c>
      <c r="P116" s="90">
        <v>0</v>
      </c>
      <c r="Q116" s="206"/>
      <c r="R116" s="205"/>
      <c r="S116" s="204"/>
      <c r="T116" s="204"/>
      <c r="U116" s="204"/>
      <c r="V116" s="204"/>
      <c r="W116" s="204"/>
      <c r="X116" s="203"/>
      <c r="Y116" s="189">
        <f>Y119</f>
        <v>100000</v>
      </c>
      <c r="Z116" s="189">
        <f>Z119</f>
        <v>0</v>
      </c>
      <c r="AA116" s="225">
        <f>AA119</f>
        <v>0</v>
      </c>
      <c r="AB116" s="222"/>
    </row>
    <row r="117" spans="1:28" ht="66" customHeight="1" x14ac:dyDescent="0.2">
      <c r="A117" s="224"/>
      <c r="B117" s="223"/>
      <c r="C117" s="219"/>
      <c r="D117" s="218"/>
      <c r="E117" s="217"/>
      <c r="F117" s="217"/>
      <c r="G117" s="216"/>
      <c r="H117" s="216"/>
      <c r="I117" s="216"/>
      <c r="J117" s="227" t="s">
        <v>238</v>
      </c>
      <c r="K117" s="226">
        <v>133</v>
      </c>
      <c r="L117" s="207"/>
      <c r="M117" s="88">
        <v>10</v>
      </c>
      <c r="N117" s="88">
        <v>1</v>
      </c>
      <c r="O117" s="97">
        <v>6300000000</v>
      </c>
      <c r="P117" s="90">
        <v>0</v>
      </c>
      <c r="Q117" s="206"/>
      <c r="R117" s="205"/>
      <c r="S117" s="204"/>
      <c r="T117" s="204"/>
      <c r="U117" s="204"/>
      <c r="V117" s="204"/>
      <c r="W117" s="204"/>
      <c r="X117" s="203"/>
      <c r="Y117" s="189">
        <f>Y119</f>
        <v>100000</v>
      </c>
      <c r="Z117" s="189">
        <f>Z119</f>
        <v>0</v>
      </c>
      <c r="AA117" s="225">
        <f>AA119</f>
        <v>0</v>
      </c>
      <c r="AB117" s="222"/>
    </row>
    <row r="118" spans="1:28" ht="28.5" customHeight="1" x14ac:dyDescent="0.2">
      <c r="A118" s="224"/>
      <c r="B118" s="223"/>
      <c r="C118" s="219"/>
      <c r="D118" s="218"/>
      <c r="E118" s="217"/>
      <c r="F118" s="217"/>
      <c r="G118" s="216"/>
      <c r="H118" s="216"/>
      <c r="I118" s="216"/>
      <c r="J118" s="227" t="s">
        <v>191</v>
      </c>
      <c r="K118" s="226">
        <v>133</v>
      </c>
      <c r="L118" s="207"/>
      <c r="M118" s="88">
        <v>10</v>
      </c>
      <c r="N118" s="88">
        <v>1</v>
      </c>
      <c r="O118" s="97">
        <v>6340000000</v>
      </c>
      <c r="P118" s="90">
        <v>0</v>
      </c>
      <c r="Q118" s="206"/>
      <c r="R118" s="205"/>
      <c r="S118" s="204"/>
      <c r="T118" s="204"/>
      <c r="U118" s="204"/>
      <c r="V118" s="204"/>
      <c r="W118" s="204"/>
      <c r="X118" s="203"/>
      <c r="Y118" s="189">
        <f>Y119</f>
        <v>100000</v>
      </c>
      <c r="Z118" s="189">
        <f>Z119</f>
        <v>0</v>
      </c>
      <c r="AA118" s="225">
        <f>AA119</f>
        <v>0</v>
      </c>
      <c r="AB118" s="222"/>
    </row>
    <row r="119" spans="1:28" ht="24" customHeight="1" x14ac:dyDescent="0.25">
      <c r="A119" s="224"/>
      <c r="B119" s="223"/>
      <c r="C119" s="219"/>
      <c r="D119" s="218"/>
      <c r="E119" s="217"/>
      <c r="F119" s="217"/>
      <c r="G119" s="216"/>
      <c r="H119" s="216"/>
      <c r="I119" s="216"/>
      <c r="J119" s="215" t="s">
        <v>204</v>
      </c>
      <c r="K119" s="206">
        <v>133</v>
      </c>
      <c r="L119" s="207"/>
      <c r="M119" s="96">
        <v>10</v>
      </c>
      <c r="N119" s="96">
        <v>1</v>
      </c>
      <c r="O119" s="97">
        <v>6340500000</v>
      </c>
      <c r="P119" s="98">
        <v>0</v>
      </c>
      <c r="Q119" s="206"/>
      <c r="R119" s="205"/>
      <c r="S119" s="204"/>
      <c r="T119" s="204"/>
      <c r="U119" s="204"/>
      <c r="V119" s="204"/>
      <c r="W119" s="204"/>
      <c r="X119" s="203"/>
      <c r="Y119" s="202">
        <f>Y120</f>
        <v>100000</v>
      </c>
      <c r="Z119" s="202">
        <f>Z120</f>
        <v>0</v>
      </c>
      <c r="AA119" s="201">
        <f>AA120</f>
        <v>0</v>
      </c>
      <c r="AB119" s="222" t="s">
        <v>158</v>
      </c>
    </row>
    <row r="120" spans="1:28" ht="24" customHeight="1" x14ac:dyDescent="0.25">
      <c r="A120" s="224"/>
      <c r="B120" s="223"/>
      <c r="C120" s="219"/>
      <c r="D120" s="218"/>
      <c r="E120" s="217"/>
      <c r="F120" s="217"/>
      <c r="G120" s="216"/>
      <c r="H120" s="216"/>
      <c r="I120" s="216"/>
      <c r="J120" s="215" t="s">
        <v>234</v>
      </c>
      <c r="K120" s="206">
        <v>133</v>
      </c>
      <c r="L120" s="207"/>
      <c r="M120" s="96">
        <v>10</v>
      </c>
      <c r="N120" s="96">
        <v>1</v>
      </c>
      <c r="O120" s="97">
        <v>6340525050</v>
      </c>
      <c r="P120" s="98">
        <v>0</v>
      </c>
      <c r="Q120" s="206"/>
      <c r="R120" s="205"/>
      <c r="S120" s="204"/>
      <c r="T120" s="204"/>
      <c r="U120" s="204"/>
      <c r="V120" s="204"/>
      <c r="W120" s="204"/>
      <c r="X120" s="203"/>
      <c r="Y120" s="202">
        <f>Y121</f>
        <v>100000</v>
      </c>
      <c r="Z120" s="202">
        <f>Z121</f>
        <v>0</v>
      </c>
      <c r="AA120" s="201">
        <f>AA121</f>
        <v>0</v>
      </c>
      <c r="AB120" s="222"/>
    </row>
    <row r="121" spans="1:28" ht="27.75" customHeight="1" x14ac:dyDescent="0.25">
      <c r="A121" s="221"/>
      <c r="B121" s="220"/>
      <c r="C121" s="219"/>
      <c r="D121" s="218"/>
      <c r="E121" s="217"/>
      <c r="F121" s="217"/>
      <c r="G121" s="216"/>
      <c r="H121" s="216"/>
      <c r="I121" s="216"/>
      <c r="J121" s="215" t="s">
        <v>235</v>
      </c>
      <c r="K121" s="206">
        <v>133</v>
      </c>
      <c r="L121" s="207"/>
      <c r="M121" s="96">
        <v>10</v>
      </c>
      <c r="N121" s="96">
        <v>1</v>
      </c>
      <c r="O121" s="97">
        <v>6340525050</v>
      </c>
      <c r="P121" s="98">
        <v>310</v>
      </c>
      <c r="Q121" s="206"/>
      <c r="R121" s="205"/>
      <c r="S121" s="204"/>
      <c r="T121" s="204"/>
      <c r="U121" s="204"/>
      <c r="V121" s="204"/>
      <c r="W121" s="204"/>
      <c r="X121" s="203"/>
      <c r="Y121" s="202">
        <f>Y122</f>
        <v>100000</v>
      </c>
      <c r="Z121" s="202">
        <f>Z122</f>
        <v>0</v>
      </c>
      <c r="AA121" s="201">
        <f>AA122</f>
        <v>0</v>
      </c>
      <c r="AB121" s="214" t="s">
        <v>158</v>
      </c>
    </row>
    <row r="122" spans="1:28" ht="41.25" customHeight="1" x14ac:dyDescent="0.25">
      <c r="A122" s="183"/>
      <c r="B122" s="213"/>
      <c r="C122" s="212"/>
      <c r="D122" s="211"/>
      <c r="E122" s="210"/>
      <c r="F122" s="210"/>
      <c r="G122" s="209"/>
      <c r="H122" s="209"/>
      <c r="I122" s="209"/>
      <c r="J122" s="208" t="s">
        <v>237</v>
      </c>
      <c r="K122" s="206">
        <v>133</v>
      </c>
      <c r="L122" s="207"/>
      <c r="M122" s="96">
        <v>10</v>
      </c>
      <c r="N122" s="96">
        <v>1</v>
      </c>
      <c r="O122" s="97">
        <v>6340525050</v>
      </c>
      <c r="P122" s="98">
        <v>312</v>
      </c>
      <c r="Q122" s="206"/>
      <c r="R122" s="205"/>
      <c r="S122" s="204"/>
      <c r="T122" s="204"/>
      <c r="U122" s="204"/>
      <c r="V122" s="204"/>
      <c r="W122" s="204"/>
      <c r="X122" s="203"/>
      <c r="Y122" s="202">
        <v>100000</v>
      </c>
      <c r="Z122" s="202">
        <v>0</v>
      </c>
      <c r="AA122" s="201">
        <v>0</v>
      </c>
      <c r="AB122" s="200" t="s">
        <v>158</v>
      </c>
    </row>
    <row r="123" spans="1:28" ht="12.75" customHeight="1" thickBot="1" x14ac:dyDescent="0.25">
      <c r="A123" s="183"/>
      <c r="B123" s="199"/>
      <c r="C123" s="198"/>
      <c r="D123" s="198"/>
      <c r="E123" s="198"/>
      <c r="F123" s="198"/>
      <c r="G123" s="198"/>
      <c r="H123" s="198"/>
      <c r="I123" s="198"/>
      <c r="J123" s="197" t="s">
        <v>184</v>
      </c>
      <c r="K123" s="195"/>
      <c r="L123" s="196">
        <v>0</v>
      </c>
      <c r="M123" s="195"/>
      <c r="N123" s="195"/>
      <c r="O123" s="194"/>
      <c r="P123" s="194"/>
      <c r="Q123" s="193"/>
      <c r="R123" s="192">
        <v>10000</v>
      </c>
      <c r="S123" s="191"/>
      <c r="T123" s="191"/>
      <c r="U123" s="191"/>
      <c r="V123" s="191"/>
      <c r="W123" s="191">
        <v>0</v>
      </c>
      <c r="X123" s="190">
        <v>0</v>
      </c>
      <c r="Y123" s="189">
        <f>Y13</f>
        <v>9155776.2400000002</v>
      </c>
      <c r="Z123" s="189">
        <f>Z13</f>
        <v>8649426.1500000004</v>
      </c>
      <c r="AA123" s="91">
        <f>AA13</f>
        <v>9132604.2699999996</v>
      </c>
      <c r="AB123" s="178"/>
    </row>
    <row r="124" spans="1:28" ht="12.75" customHeight="1" x14ac:dyDescent="0.2">
      <c r="A124" s="183"/>
      <c r="B124" s="188"/>
      <c r="C124" s="188"/>
      <c r="D124" s="188"/>
      <c r="E124" s="188"/>
      <c r="F124" s="188"/>
      <c r="G124" s="188"/>
      <c r="H124" s="188"/>
      <c r="I124" s="188"/>
      <c r="J124" s="188"/>
      <c r="K124" s="186"/>
      <c r="L124" s="186"/>
      <c r="M124" s="186"/>
      <c r="N124" s="186"/>
      <c r="O124" s="187"/>
      <c r="P124" s="187"/>
      <c r="Q124" s="186"/>
      <c r="R124" s="184"/>
      <c r="S124" s="185"/>
      <c r="T124" s="185"/>
      <c r="U124" s="185"/>
      <c r="V124" s="185"/>
      <c r="W124" s="185"/>
      <c r="X124" s="184"/>
      <c r="Y124" s="184"/>
      <c r="Z124" s="184"/>
      <c r="AA124" s="184"/>
    </row>
    <row r="125" spans="1:28" ht="12.75" customHeight="1" x14ac:dyDescent="0.2">
      <c r="A125" s="183"/>
      <c r="B125" s="182"/>
      <c r="C125" s="182"/>
      <c r="D125" s="182"/>
      <c r="E125" s="182"/>
      <c r="F125" s="182"/>
      <c r="G125" s="182"/>
      <c r="H125" s="182"/>
      <c r="I125" s="182"/>
      <c r="J125" s="182"/>
      <c r="K125" s="69"/>
      <c r="L125" s="69"/>
      <c r="M125" s="69"/>
      <c r="N125" s="69"/>
      <c r="O125" s="70"/>
      <c r="P125" s="70"/>
      <c r="Q125" s="69"/>
      <c r="R125" s="69"/>
      <c r="S125" s="69"/>
      <c r="T125" s="69"/>
      <c r="U125" s="69"/>
      <c r="V125" s="69"/>
      <c r="W125" s="69"/>
      <c r="X125" s="181"/>
      <c r="Y125" s="181"/>
      <c r="Z125" s="181"/>
      <c r="AA125" s="181"/>
    </row>
    <row r="126" spans="1:28" ht="12.75" customHeight="1" x14ac:dyDescent="0.2">
      <c r="A126" s="183"/>
      <c r="B126" s="182"/>
      <c r="C126" s="182"/>
      <c r="D126" s="182"/>
      <c r="E126" s="182"/>
      <c r="F126" s="182"/>
      <c r="G126" s="182"/>
      <c r="H126" s="182"/>
      <c r="I126" s="182" t="s">
        <v>236</v>
      </c>
      <c r="J126" s="182"/>
      <c r="K126" s="69"/>
      <c r="L126" s="69"/>
      <c r="M126" s="69"/>
      <c r="N126" s="69"/>
      <c r="O126" s="70"/>
      <c r="P126" s="70"/>
      <c r="Q126" s="69"/>
      <c r="R126" s="69"/>
      <c r="S126" s="181"/>
      <c r="T126" s="181"/>
      <c r="U126" s="181"/>
      <c r="V126" s="181"/>
      <c r="W126" s="181"/>
      <c r="X126" s="180"/>
      <c r="Y126" s="180"/>
      <c r="Z126" s="180"/>
      <c r="AA126" s="180"/>
    </row>
    <row r="127" spans="1:28" ht="12.75" customHeight="1" x14ac:dyDescent="0.2">
      <c r="A127" s="183"/>
      <c r="B127" s="182"/>
      <c r="C127" s="182"/>
      <c r="D127" s="182"/>
      <c r="E127" s="182"/>
      <c r="F127" s="182"/>
      <c r="G127" s="182"/>
      <c r="H127" s="182"/>
      <c r="I127" s="182"/>
      <c r="J127" s="182"/>
      <c r="K127" s="69"/>
      <c r="L127" s="69"/>
      <c r="M127" s="69"/>
      <c r="N127" s="69"/>
      <c r="O127" s="70"/>
      <c r="P127" s="70"/>
      <c r="Q127" s="69"/>
      <c r="R127" s="69"/>
      <c r="S127" s="181"/>
      <c r="T127" s="181"/>
      <c r="U127" s="181"/>
      <c r="V127" s="181"/>
      <c r="W127" s="181"/>
      <c r="X127" s="180"/>
      <c r="Y127" s="180"/>
      <c r="Z127" s="180"/>
      <c r="AA127" s="180"/>
    </row>
    <row r="128" spans="1:28" ht="12.75" customHeight="1" x14ac:dyDescent="0.2">
      <c r="A128" s="183"/>
      <c r="B128" s="182"/>
      <c r="C128" s="182"/>
      <c r="D128" s="182"/>
      <c r="E128" s="182"/>
      <c r="F128" s="182"/>
      <c r="G128" s="182"/>
      <c r="H128" s="182"/>
      <c r="I128" s="182" t="s">
        <v>236</v>
      </c>
      <c r="J128" s="182"/>
      <c r="K128" s="69"/>
      <c r="L128" s="69"/>
      <c r="M128" s="69"/>
      <c r="N128" s="69"/>
      <c r="O128" s="70"/>
      <c r="P128" s="70"/>
      <c r="Q128" s="69"/>
      <c r="R128" s="69"/>
      <c r="S128" s="181"/>
      <c r="T128" s="181"/>
      <c r="U128" s="181"/>
      <c r="V128" s="181"/>
      <c r="W128" s="181"/>
      <c r="X128" s="180"/>
      <c r="Y128" s="180"/>
      <c r="Z128" s="180"/>
      <c r="AA128" s="180"/>
    </row>
    <row r="129" spans="1:27" ht="12.75" customHeight="1" x14ac:dyDescent="0.2">
      <c r="A129" s="183"/>
      <c r="B129" s="182"/>
      <c r="C129" s="182"/>
      <c r="D129" s="182"/>
      <c r="E129" s="182"/>
      <c r="F129" s="182"/>
      <c r="G129" s="182"/>
      <c r="H129" s="182"/>
      <c r="I129" s="182"/>
      <c r="J129" s="182"/>
      <c r="K129" s="69"/>
      <c r="L129" s="69"/>
      <c r="M129" s="69"/>
      <c r="N129" s="69"/>
      <c r="O129" s="70"/>
      <c r="P129" s="70"/>
      <c r="Q129" s="69"/>
      <c r="R129" s="69"/>
      <c r="S129" s="181"/>
      <c r="T129" s="181"/>
      <c r="U129" s="181"/>
      <c r="V129" s="181"/>
      <c r="W129" s="181"/>
      <c r="X129" s="180"/>
      <c r="Y129" s="180"/>
      <c r="Z129" s="180"/>
      <c r="AA129" s="180"/>
    </row>
    <row r="130" spans="1:27" x14ac:dyDescent="0.2">
      <c r="A130" s="183"/>
      <c r="B130" s="182"/>
      <c r="C130" s="182"/>
      <c r="D130" s="182"/>
      <c r="E130" s="182"/>
      <c r="F130" s="182"/>
      <c r="G130" s="182"/>
      <c r="H130" s="182"/>
      <c r="I130" s="182"/>
      <c r="J130" s="182"/>
      <c r="K130" s="69"/>
      <c r="L130" s="69"/>
      <c r="M130" s="69"/>
      <c r="N130" s="69"/>
      <c r="O130" s="70"/>
      <c r="P130" s="70"/>
      <c r="Q130" s="69"/>
      <c r="R130" s="69"/>
      <c r="S130" s="181"/>
      <c r="T130" s="181"/>
      <c r="U130" s="181"/>
      <c r="V130" s="181"/>
      <c r="W130" s="181"/>
      <c r="X130" s="180"/>
      <c r="Y130" s="180"/>
      <c r="Z130" s="180"/>
      <c r="AA130" s="180"/>
    </row>
    <row r="131" spans="1:27" x14ac:dyDescent="0.2">
      <c r="A131" s="183"/>
      <c r="B131" s="182"/>
      <c r="C131" s="182"/>
      <c r="D131" s="182"/>
      <c r="E131" s="182"/>
      <c r="F131" s="182"/>
      <c r="G131" s="182"/>
      <c r="H131" s="182"/>
      <c r="I131" s="182"/>
      <c r="J131" s="182"/>
      <c r="K131" s="69"/>
      <c r="L131" s="69"/>
      <c r="M131" s="69"/>
      <c r="N131" s="69"/>
      <c r="O131" s="70"/>
      <c r="P131" s="70"/>
      <c r="Q131" s="69"/>
      <c r="R131" s="69"/>
      <c r="S131" s="181"/>
      <c r="T131" s="181"/>
      <c r="U131" s="181"/>
      <c r="V131" s="181"/>
      <c r="W131" s="181"/>
      <c r="X131" s="180"/>
      <c r="Y131" s="180"/>
      <c r="Z131" s="180"/>
      <c r="AA131" s="180"/>
    </row>
    <row r="132" spans="1:27" ht="15.75" x14ac:dyDescent="0.2">
      <c r="B132" s="179"/>
      <c r="C132" s="179"/>
      <c r="D132" s="179"/>
      <c r="E132" s="179"/>
      <c r="F132" s="179"/>
      <c r="G132" s="179"/>
      <c r="H132" s="179"/>
      <c r="I132" s="179"/>
      <c r="J132" s="179"/>
      <c r="K132" s="69"/>
      <c r="L132" s="69"/>
      <c r="M132" s="69"/>
      <c r="N132" s="69"/>
      <c r="O132" s="70"/>
      <c r="P132" s="70"/>
      <c r="Q132" s="69"/>
      <c r="R132" s="69"/>
      <c r="S132" s="178"/>
      <c r="T132" s="178"/>
      <c r="U132" s="178"/>
      <c r="V132" s="178"/>
      <c r="W132" s="178"/>
    </row>
  </sheetData>
  <mergeCells count="72">
    <mergeCell ref="S85:V85"/>
    <mergeCell ref="B70:J70"/>
    <mergeCell ref="S70:V70"/>
    <mergeCell ref="S28:V28"/>
    <mergeCell ref="F27:J27"/>
    <mergeCell ref="G28:J28"/>
    <mergeCell ref="B59:J59"/>
    <mergeCell ref="S95:V95"/>
    <mergeCell ref="F74:J74"/>
    <mergeCell ref="S74:V74"/>
    <mergeCell ref="F90:J90"/>
    <mergeCell ref="B85:J85"/>
    <mergeCell ref="Z2:AA2"/>
    <mergeCell ref="E89:J89"/>
    <mergeCell ref="S89:V89"/>
    <mergeCell ref="G77:J77"/>
    <mergeCell ref="S77:V77"/>
    <mergeCell ref="G108:J108"/>
    <mergeCell ref="S108:V108"/>
    <mergeCell ref="F106:J106"/>
    <mergeCell ref="S106:V106"/>
    <mergeCell ref="D71:J71"/>
    <mergeCell ref="S71:V71"/>
    <mergeCell ref="G92:J92"/>
    <mergeCell ref="S92:V92"/>
    <mergeCell ref="S94:V94"/>
    <mergeCell ref="S90:V90"/>
    <mergeCell ref="G111:J111"/>
    <mergeCell ref="S111:V111"/>
    <mergeCell ref="G64:J64"/>
    <mergeCell ref="S64:V64"/>
    <mergeCell ref="F110:J110"/>
    <mergeCell ref="D103:J103"/>
    <mergeCell ref="S103:V103"/>
    <mergeCell ref="D95:J95"/>
    <mergeCell ref="B94:J94"/>
    <mergeCell ref="S110:V110"/>
    <mergeCell ref="S98:V98"/>
    <mergeCell ref="G101:J101"/>
    <mergeCell ref="S101:V101"/>
    <mergeCell ref="B102:J102"/>
    <mergeCell ref="S102:V102"/>
    <mergeCell ref="F98:J98"/>
    <mergeCell ref="G69:J69"/>
    <mergeCell ref="S27:V27"/>
    <mergeCell ref="S59:V59"/>
    <mergeCell ref="G32:J32"/>
    <mergeCell ref="S32:V32"/>
    <mergeCell ref="F63:J63"/>
    <mergeCell ref="S63:V63"/>
    <mergeCell ref="D60:J60"/>
    <mergeCell ref="S60:V60"/>
    <mergeCell ref="S69:V69"/>
    <mergeCell ref="B14:J14"/>
    <mergeCell ref="S14:V14"/>
    <mergeCell ref="E26:J26"/>
    <mergeCell ref="S26:V26"/>
    <mergeCell ref="G22:J22"/>
    <mergeCell ref="S22:V22"/>
    <mergeCell ref="D15:J15"/>
    <mergeCell ref="S15:V15"/>
    <mergeCell ref="F19:J19"/>
    <mergeCell ref="S19:V19"/>
    <mergeCell ref="Y3:AA3"/>
    <mergeCell ref="B11:J11"/>
    <mergeCell ref="B13:J13"/>
    <mergeCell ref="S13:V13"/>
    <mergeCell ref="J6:AA6"/>
    <mergeCell ref="J7:AA7"/>
    <mergeCell ref="B9:U9"/>
    <mergeCell ref="Y4:AA4"/>
    <mergeCell ref="M5:O5"/>
  </mergeCells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workbookViewId="0"/>
  </sheetViews>
  <sheetFormatPr defaultColWidth="9.140625" defaultRowHeight="12.75" x14ac:dyDescent="0.2"/>
  <cols>
    <col min="1" max="1" width="1.28515625" style="448" customWidth="1"/>
    <col min="2" max="5" width="0.5703125" style="448" hidden="1" customWidth="1"/>
    <col min="6" max="6" width="0.85546875" style="448" hidden="1" customWidth="1"/>
    <col min="7" max="9" width="0.7109375" style="448" hidden="1" customWidth="1"/>
    <col min="10" max="10" width="0.5703125" style="448" hidden="1" customWidth="1"/>
    <col min="11" max="11" width="38.5703125" style="448" customWidth="1"/>
    <col min="12" max="12" width="13.7109375" style="448" customWidth="1"/>
    <col min="13" max="15" width="7.140625" style="448" customWidth="1"/>
    <col min="16" max="19" width="0" style="448" hidden="1" customWidth="1"/>
    <col min="20" max="20" width="12.7109375" style="448" customWidth="1"/>
    <col min="21" max="21" width="12.5703125" style="448" customWidth="1"/>
    <col min="22" max="22" width="13.28515625" style="448" customWidth="1"/>
    <col min="23" max="233" width="9.140625" style="175" customWidth="1"/>
    <col min="234" max="16384" width="9.140625" style="175"/>
  </cols>
  <sheetData>
    <row r="1" spans="1:22" x14ac:dyDescent="0.2">
      <c r="A1" s="375"/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6"/>
      <c r="P1" s="377" t="s">
        <v>277</v>
      </c>
      <c r="Q1" s="378"/>
      <c r="R1" s="378"/>
      <c r="S1" s="376"/>
      <c r="T1" s="379" t="s">
        <v>278</v>
      </c>
      <c r="U1" s="379"/>
      <c r="V1" s="375"/>
    </row>
    <row r="2" spans="1:22" x14ac:dyDescent="0.2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9" t="s">
        <v>279</v>
      </c>
      <c r="P2" s="379"/>
      <c r="Q2" s="379"/>
      <c r="R2" s="379"/>
      <c r="S2" s="379"/>
      <c r="T2" s="379"/>
      <c r="U2" s="379"/>
      <c r="V2" s="376"/>
    </row>
    <row r="3" spans="1:22" x14ac:dyDescent="0.2">
      <c r="A3" s="375"/>
      <c r="B3" s="375"/>
      <c r="C3" s="375"/>
      <c r="D3" s="375"/>
      <c r="E3" s="375"/>
      <c r="F3" s="375"/>
      <c r="G3" s="375"/>
      <c r="H3" s="375"/>
      <c r="I3" s="375"/>
      <c r="J3" s="375"/>
      <c r="K3" s="376"/>
      <c r="L3" s="376"/>
      <c r="M3" s="376"/>
      <c r="N3" s="380"/>
      <c r="O3" s="379" t="s">
        <v>280</v>
      </c>
      <c r="P3" s="379"/>
      <c r="Q3" s="379"/>
      <c r="R3" s="379"/>
      <c r="S3" s="379"/>
      <c r="T3" s="379"/>
      <c r="U3" s="379"/>
      <c r="V3" s="379"/>
    </row>
    <row r="4" spans="1:22" ht="15.75" x14ac:dyDescent="0.25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81"/>
      <c r="M4" s="382"/>
      <c r="N4" s="375"/>
      <c r="O4" s="376"/>
      <c r="P4" s="376"/>
      <c r="Q4" s="376"/>
      <c r="R4" s="376"/>
      <c r="S4" s="376"/>
      <c r="T4" s="383" t="s">
        <v>281</v>
      </c>
      <c r="U4" s="384"/>
      <c r="V4" s="384"/>
    </row>
    <row r="5" spans="1:22" x14ac:dyDescent="0.2">
      <c r="A5" s="385" t="s">
        <v>282</v>
      </c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7"/>
      <c r="Q5" s="387"/>
      <c r="R5" s="388"/>
      <c r="S5" s="388"/>
      <c r="T5" s="388"/>
      <c r="U5" s="388"/>
      <c r="V5" s="375"/>
    </row>
    <row r="6" spans="1:22" x14ac:dyDescent="0.2">
      <c r="A6" s="385" t="s">
        <v>283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7"/>
      <c r="Q6" s="387"/>
      <c r="R6" s="389"/>
      <c r="S6" s="388"/>
      <c r="T6" s="388"/>
      <c r="U6" s="388"/>
      <c r="V6" s="375"/>
    </row>
    <row r="7" spans="1:22" x14ac:dyDescent="0.2">
      <c r="A7" s="385" t="s">
        <v>284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8"/>
      <c r="T7" s="388"/>
      <c r="U7" s="388"/>
      <c r="V7" s="375"/>
    </row>
    <row r="8" spans="1:22" x14ac:dyDescent="0.2">
      <c r="A8" s="390" t="s">
        <v>285</v>
      </c>
      <c r="B8" s="385"/>
      <c r="C8" s="385"/>
      <c r="D8" s="385"/>
      <c r="E8" s="385"/>
      <c r="F8" s="385"/>
      <c r="G8" s="385"/>
      <c r="H8" s="385"/>
      <c r="I8" s="385"/>
      <c r="J8" s="385"/>
      <c r="K8" s="391" t="s">
        <v>286</v>
      </c>
      <c r="L8" s="391"/>
      <c r="M8" s="391"/>
      <c r="N8" s="391"/>
      <c r="O8" s="391"/>
      <c r="P8" s="391"/>
      <c r="Q8" s="391"/>
      <c r="R8" s="391"/>
      <c r="S8" s="392"/>
      <c r="T8" s="392"/>
      <c r="U8" s="388"/>
      <c r="V8" s="375"/>
    </row>
    <row r="9" spans="1:22" x14ac:dyDescent="0.2">
      <c r="A9" s="393"/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75"/>
      <c r="P9" s="375"/>
      <c r="Q9" s="395"/>
      <c r="R9" s="396"/>
      <c r="S9" s="375"/>
      <c r="T9" s="375"/>
      <c r="U9" s="375"/>
      <c r="V9" s="375" t="s">
        <v>22</v>
      </c>
    </row>
    <row r="10" spans="1:22" x14ac:dyDescent="0.2">
      <c r="A10" s="397"/>
      <c r="B10" s="398"/>
      <c r="C10" s="398"/>
      <c r="D10" s="398"/>
      <c r="E10" s="398"/>
      <c r="F10" s="398"/>
      <c r="G10" s="398"/>
      <c r="H10" s="398"/>
      <c r="I10" s="398"/>
      <c r="J10" s="398"/>
      <c r="K10" s="399"/>
      <c r="L10" s="398"/>
      <c r="M10" s="398"/>
      <c r="N10" s="398"/>
      <c r="O10" s="398"/>
      <c r="P10" s="399"/>
      <c r="Q10" s="399"/>
      <c r="R10" s="399" t="s">
        <v>287</v>
      </c>
      <c r="S10" s="399"/>
      <c r="T10" s="399"/>
      <c r="U10" s="399"/>
      <c r="V10" s="399"/>
    </row>
    <row r="11" spans="1:22" ht="33.75" x14ac:dyDescent="0.2">
      <c r="A11" s="398"/>
      <c r="B11" s="400" t="s">
        <v>189</v>
      </c>
      <c r="C11" s="400"/>
      <c r="D11" s="400"/>
      <c r="E11" s="400"/>
      <c r="F11" s="400"/>
      <c r="G11" s="400"/>
      <c r="H11" s="400"/>
      <c r="I11" s="400"/>
      <c r="J11" s="400"/>
      <c r="K11" s="400"/>
      <c r="L11" s="401" t="s">
        <v>265</v>
      </c>
      <c r="M11" s="401" t="s">
        <v>160</v>
      </c>
      <c r="N11" s="401" t="s">
        <v>161</v>
      </c>
      <c r="O11" s="401" t="s">
        <v>264</v>
      </c>
      <c r="P11" s="401" t="s">
        <v>288</v>
      </c>
      <c r="Q11" s="402" t="s">
        <v>289</v>
      </c>
      <c r="R11" s="402" t="s">
        <v>290</v>
      </c>
      <c r="S11" s="402" t="s">
        <v>291</v>
      </c>
      <c r="T11" s="402">
        <v>2025</v>
      </c>
      <c r="U11" s="402">
        <v>2026</v>
      </c>
      <c r="V11" s="402">
        <v>2027</v>
      </c>
    </row>
    <row r="12" spans="1:22" x14ac:dyDescent="0.2">
      <c r="A12" s="398"/>
      <c r="B12" s="401"/>
      <c r="C12" s="401"/>
      <c r="D12" s="401"/>
      <c r="E12" s="401"/>
      <c r="F12" s="401"/>
      <c r="G12" s="401"/>
      <c r="H12" s="401"/>
      <c r="I12" s="401"/>
      <c r="J12" s="401"/>
      <c r="K12" s="403" t="s">
        <v>164</v>
      </c>
      <c r="L12" s="404">
        <v>0</v>
      </c>
      <c r="M12" s="405">
        <v>0</v>
      </c>
      <c r="N12" s="405">
        <v>0</v>
      </c>
      <c r="O12" s="406">
        <v>0</v>
      </c>
      <c r="P12" s="403"/>
      <c r="Q12" s="407"/>
      <c r="R12" s="407"/>
      <c r="S12" s="407"/>
      <c r="T12" s="408">
        <v>0</v>
      </c>
      <c r="U12" s="407">
        <v>211425</v>
      </c>
      <c r="V12" s="407">
        <v>446650</v>
      </c>
    </row>
    <row r="13" spans="1:22" x14ac:dyDescent="0.2">
      <c r="A13" s="409"/>
      <c r="B13" s="410" t="s">
        <v>292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1">
        <v>6300000000</v>
      </c>
      <c r="M13" s="412">
        <v>0</v>
      </c>
      <c r="N13" s="412">
        <v>0</v>
      </c>
      <c r="O13" s="413">
        <v>0</v>
      </c>
      <c r="P13" s="414"/>
      <c r="Q13" s="415">
        <v>5714000</v>
      </c>
      <c r="R13" s="415">
        <v>5312481</v>
      </c>
      <c r="S13" s="415">
        <v>5237700</v>
      </c>
      <c r="T13" s="416">
        <f>T14</f>
        <v>9140776.2400000002</v>
      </c>
      <c r="U13" s="417">
        <f>U14</f>
        <v>8649426.1500000004</v>
      </c>
      <c r="V13" s="416">
        <f>V14</f>
        <v>9132604.2699999996</v>
      </c>
    </row>
    <row r="14" spans="1:22" x14ac:dyDescent="0.2">
      <c r="A14" s="409"/>
      <c r="B14" s="418"/>
      <c r="C14" s="418"/>
      <c r="D14" s="418"/>
      <c r="E14" s="418"/>
      <c r="F14" s="418"/>
      <c r="G14" s="418"/>
      <c r="H14" s="418"/>
      <c r="I14" s="418"/>
      <c r="J14" s="418"/>
      <c r="K14" s="418" t="s">
        <v>191</v>
      </c>
      <c r="L14" s="411">
        <v>6340000000</v>
      </c>
      <c r="M14" s="412">
        <v>0</v>
      </c>
      <c r="N14" s="412">
        <v>0</v>
      </c>
      <c r="O14" s="413">
        <v>0</v>
      </c>
      <c r="P14" s="414"/>
      <c r="Q14" s="415"/>
      <c r="R14" s="415"/>
      <c r="S14" s="415"/>
      <c r="T14" s="416">
        <f>T15+T24+T29+T34+T47</f>
        <v>9140776.2400000002</v>
      </c>
      <c r="U14" s="417">
        <f>U15+U24+U29+U34+U47</f>
        <v>8649426.1500000004</v>
      </c>
      <c r="V14" s="416">
        <f>V15+V24+V29+V34+V47</f>
        <v>9132604.2699999996</v>
      </c>
    </row>
    <row r="15" spans="1:22" x14ac:dyDescent="0.2">
      <c r="A15" s="409"/>
      <c r="B15" s="419"/>
      <c r="C15" s="420" t="s">
        <v>293</v>
      </c>
      <c r="D15" s="420"/>
      <c r="E15" s="420"/>
      <c r="F15" s="420"/>
      <c r="G15" s="420"/>
      <c r="H15" s="420"/>
      <c r="I15" s="420"/>
      <c r="J15" s="420"/>
      <c r="K15" s="420"/>
      <c r="L15" s="421">
        <v>6340100000</v>
      </c>
      <c r="M15" s="422">
        <v>0</v>
      </c>
      <c r="N15" s="422">
        <v>0</v>
      </c>
      <c r="O15" s="423">
        <v>0</v>
      </c>
      <c r="P15" s="424"/>
      <c r="Q15" s="425">
        <v>2467399.86</v>
      </c>
      <c r="R15" s="425">
        <v>2336000</v>
      </c>
      <c r="S15" s="425">
        <v>2240700</v>
      </c>
      <c r="T15" s="425">
        <f>T16+T20</f>
        <v>111992</v>
      </c>
      <c r="U15" s="426">
        <f>U16+U20</f>
        <v>22000</v>
      </c>
      <c r="V15" s="425">
        <f>V16+V20</f>
        <v>0</v>
      </c>
    </row>
    <row r="16" spans="1:22" ht="25.5" x14ac:dyDescent="0.2">
      <c r="A16" s="409"/>
      <c r="B16" s="419"/>
      <c r="C16" s="427"/>
      <c r="D16" s="427"/>
      <c r="E16" s="427"/>
      <c r="F16" s="427"/>
      <c r="G16" s="427"/>
      <c r="H16" s="427"/>
      <c r="I16" s="427"/>
      <c r="J16" s="427"/>
      <c r="K16" s="427" t="s">
        <v>294</v>
      </c>
      <c r="L16" s="421">
        <v>6340120040</v>
      </c>
      <c r="M16" s="422">
        <v>0</v>
      </c>
      <c r="N16" s="422">
        <v>0</v>
      </c>
      <c r="O16" s="423">
        <v>0</v>
      </c>
      <c r="P16" s="424"/>
      <c r="Q16" s="425"/>
      <c r="R16" s="425"/>
      <c r="S16" s="425"/>
      <c r="T16" s="425">
        <f t="shared" ref="T16:V16" si="0">T17</f>
        <v>2000</v>
      </c>
      <c r="U16" s="426">
        <f t="shared" si="0"/>
        <v>2000</v>
      </c>
      <c r="V16" s="425">
        <f t="shared" si="0"/>
        <v>0</v>
      </c>
    </row>
    <row r="17" spans="1:22" ht="25.5" x14ac:dyDescent="0.2">
      <c r="A17" s="409"/>
      <c r="B17" s="419"/>
      <c r="C17" s="427"/>
      <c r="D17" s="427"/>
      <c r="E17" s="427"/>
      <c r="F17" s="427"/>
      <c r="G17" s="427"/>
      <c r="H17" s="427"/>
      <c r="I17" s="427"/>
      <c r="J17" s="427"/>
      <c r="K17" s="427" t="s">
        <v>295</v>
      </c>
      <c r="L17" s="421">
        <v>6340120040</v>
      </c>
      <c r="M17" s="422">
        <v>3</v>
      </c>
      <c r="N17" s="422">
        <v>0</v>
      </c>
      <c r="O17" s="423">
        <v>0</v>
      </c>
      <c r="P17" s="424"/>
      <c r="Q17" s="425"/>
      <c r="R17" s="425"/>
      <c r="S17" s="425"/>
      <c r="T17" s="425">
        <f>T19</f>
        <v>2000</v>
      </c>
      <c r="U17" s="426">
        <f>U19</f>
        <v>2000</v>
      </c>
      <c r="V17" s="425">
        <f>V19</f>
        <v>0</v>
      </c>
    </row>
    <row r="18" spans="1:22" ht="38.25" x14ac:dyDescent="0.2">
      <c r="A18" s="409"/>
      <c r="B18" s="419"/>
      <c r="C18" s="427"/>
      <c r="D18" s="427"/>
      <c r="E18" s="427"/>
      <c r="F18" s="427"/>
      <c r="G18" s="427"/>
      <c r="H18" s="427"/>
      <c r="I18" s="427"/>
      <c r="J18" s="427"/>
      <c r="K18" s="427" t="s">
        <v>175</v>
      </c>
      <c r="L18" s="421">
        <v>6340120040</v>
      </c>
      <c r="M18" s="422">
        <v>3</v>
      </c>
      <c r="N18" s="422">
        <v>14</v>
      </c>
      <c r="O18" s="423">
        <v>0</v>
      </c>
      <c r="P18" s="424"/>
      <c r="Q18" s="425"/>
      <c r="R18" s="425"/>
      <c r="S18" s="425"/>
      <c r="T18" s="425">
        <f>T19</f>
        <v>2000</v>
      </c>
      <c r="U18" s="426">
        <f>U19</f>
        <v>2000</v>
      </c>
      <c r="V18" s="425">
        <f>V19</f>
        <v>0</v>
      </c>
    </row>
    <row r="19" spans="1:22" ht="38.25" x14ac:dyDescent="0.2">
      <c r="A19" s="409"/>
      <c r="B19" s="419"/>
      <c r="C19" s="427"/>
      <c r="D19" s="427"/>
      <c r="E19" s="427"/>
      <c r="F19" s="427"/>
      <c r="G19" s="427"/>
      <c r="H19" s="427"/>
      <c r="I19" s="427"/>
      <c r="J19" s="427"/>
      <c r="K19" s="427" t="s">
        <v>197</v>
      </c>
      <c r="L19" s="421">
        <v>6340120040</v>
      </c>
      <c r="M19" s="422">
        <v>3</v>
      </c>
      <c r="N19" s="422">
        <v>14</v>
      </c>
      <c r="O19" s="423">
        <v>240</v>
      </c>
      <c r="P19" s="424"/>
      <c r="Q19" s="425"/>
      <c r="R19" s="425"/>
      <c r="S19" s="425"/>
      <c r="T19" s="425">
        <v>2000</v>
      </c>
      <c r="U19" s="426">
        <v>2000</v>
      </c>
      <c r="V19" s="425">
        <v>0</v>
      </c>
    </row>
    <row r="20" spans="1:22" x14ac:dyDescent="0.2">
      <c r="A20" s="409"/>
      <c r="B20" s="420" t="s">
        <v>215</v>
      </c>
      <c r="C20" s="420"/>
      <c r="D20" s="420"/>
      <c r="E20" s="420"/>
      <c r="F20" s="420"/>
      <c r="G20" s="420"/>
      <c r="H20" s="420"/>
      <c r="I20" s="420"/>
      <c r="J20" s="420"/>
      <c r="K20" s="420"/>
      <c r="L20" s="421">
        <v>6340195020</v>
      </c>
      <c r="M20" s="422">
        <v>0</v>
      </c>
      <c r="N20" s="422">
        <v>0</v>
      </c>
      <c r="O20" s="423" t="s">
        <v>296</v>
      </c>
      <c r="P20" s="424"/>
      <c r="Q20" s="425">
        <v>767248.8</v>
      </c>
      <c r="R20" s="425">
        <v>767248.8</v>
      </c>
      <c r="S20" s="425">
        <v>651000</v>
      </c>
      <c r="T20" s="425">
        <f>T23</f>
        <v>109992</v>
      </c>
      <c r="U20" s="425">
        <f>U23</f>
        <v>20000</v>
      </c>
      <c r="V20" s="425">
        <f>V23</f>
        <v>0</v>
      </c>
    </row>
    <row r="21" spans="1:22" ht="25.5" x14ac:dyDescent="0.2">
      <c r="A21" s="409"/>
      <c r="B21" s="427"/>
      <c r="C21" s="427"/>
      <c r="D21" s="427"/>
      <c r="E21" s="427"/>
      <c r="F21" s="427"/>
      <c r="G21" s="427"/>
      <c r="H21" s="427"/>
      <c r="I21" s="427"/>
      <c r="J21" s="427"/>
      <c r="K21" s="427" t="s">
        <v>295</v>
      </c>
      <c r="L21" s="421">
        <v>6340195220</v>
      </c>
      <c r="M21" s="422">
        <v>3</v>
      </c>
      <c r="N21" s="422">
        <v>0</v>
      </c>
      <c r="O21" s="423">
        <v>0</v>
      </c>
      <c r="P21" s="424"/>
      <c r="Q21" s="425"/>
      <c r="R21" s="425"/>
      <c r="S21" s="425"/>
      <c r="T21" s="425">
        <f t="shared" ref="T21:V22" si="1">T22</f>
        <v>109992</v>
      </c>
      <c r="U21" s="425">
        <f t="shared" si="1"/>
        <v>20000</v>
      </c>
      <c r="V21" s="425">
        <f t="shared" si="1"/>
        <v>0</v>
      </c>
    </row>
    <row r="22" spans="1:22" ht="51" x14ac:dyDescent="0.2">
      <c r="A22" s="409"/>
      <c r="B22" s="427"/>
      <c r="C22" s="427"/>
      <c r="D22" s="427"/>
      <c r="E22" s="427"/>
      <c r="F22" s="427"/>
      <c r="G22" s="427"/>
      <c r="H22" s="427"/>
      <c r="I22" s="427"/>
      <c r="J22" s="427"/>
      <c r="K22" s="427" t="s">
        <v>174</v>
      </c>
      <c r="L22" s="421">
        <v>6340195220</v>
      </c>
      <c r="M22" s="422">
        <v>3</v>
      </c>
      <c r="N22" s="422">
        <v>10</v>
      </c>
      <c r="O22" s="423">
        <v>0</v>
      </c>
      <c r="P22" s="424"/>
      <c r="Q22" s="425"/>
      <c r="R22" s="425"/>
      <c r="S22" s="425"/>
      <c r="T22" s="425">
        <f t="shared" si="1"/>
        <v>109992</v>
      </c>
      <c r="U22" s="425">
        <f t="shared" si="1"/>
        <v>20000</v>
      </c>
      <c r="V22" s="425">
        <f t="shared" si="1"/>
        <v>0</v>
      </c>
    </row>
    <row r="23" spans="1:22" x14ac:dyDescent="0.2">
      <c r="A23" s="409"/>
      <c r="B23" s="420" t="s">
        <v>197</v>
      </c>
      <c r="C23" s="420"/>
      <c r="D23" s="420"/>
      <c r="E23" s="420"/>
      <c r="F23" s="420"/>
      <c r="G23" s="420"/>
      <c r="H23" s="420"/>
      <c r="I23" s="420"/>
      <c r="J23" s="420"/>
      <c r="K23" s="420"/>
      <c r="L23" s="421">
        <v>6340195020</v>
      </c>
      <c r="M23" s="422">
        <v>3</v>
      </c>
      <c r="N23" s="422">
        <v>10</v>
      </c>
      <c r="O23" s="423">
        <v>240</v>
      </c>
      <c r="P23" s="424"/>
      <c r="Q23" s="425">
        <v>767248.8</v>
      </c>
      <c r="R23" s="425">
        <v>767248.8</v>
      </c>
      <c r="S23" s="425">
        <v>651000</v>
      </c>
      <c r="T23" s="425">
        <v>109992</v>
      </c>
      <c r="U23" s="425">
        <v>20000</v>
      </c>
      <c r="V23" s="425">
        <v>0</v>
      </c>
    </row>
    <row r="24" spans="1:22" x14ac:dyDescent="0.2">
      <c r="A24" s="409"/>
      <c r="B24" s="420" t="s">
        <v>246</v>
      </c>
      <c r="C24" s="420"/>
      <c r="D24" s="420"/>
      <c r="E24" s="420"/>
      <c r="F24" s="420"/>
      <c r="G24" s="420"/>
      <c r="H24" s="420"/>
      <c r="I24" s="420"/>
      <c r="J24" s="420"/>
      <c r="K24" s="420"/>
      <c r="L24" s="421">
        <v>6340200000</v>
      </c>
      <c r="M24" s="422">
        <v>0</v>
      </c>
      <c r="N24" s="422">
        <v>0</v>
      </c>
      <c r="O24" s="423" t="s">
        <v>296</v>
      </c>
      <c r="P24" s="424"/>
      <c r="Q24" s="425">
        <v>1672051.06</v>
      </c>
      <c r="R24" s="425">
        <v>1540651.2</v>
      </c>
      <c r="S24" s="425">
        <v>1561600</v>
      </c>
      <c r="T24" s="425">
        <f t="shared" ref="T24:V27" si="2">T25</f>
        <v>1017000</v>
      </c>
      <c r="U24" s="426">
        <f t="shared" si="2"/>
        <v>1063000</v>
      </c>
      <c r="V24" s="425">
        <f t="shared" si="2"/>
        <v>1408000</v>
      </c>
    </row>
    <row r="25" spans="1:22" x14ac:dyDescent="0.2">
      <c r="A25" s="409"/>
      <c r="B25" s="420" t="s">
        <v>297</v>
      </c>
      <c r="C25" s="420"/>
      <c r="D25" s="420"/>
      <c r="E25" s="420"/>
      <c r="F25" s="420"/>
      <c r="G25" s="420"/>
      <c r="H25" s="420"/>
      <c r="I25" s="420"/>
      <c r="J25" s="420"/>
      <c r="K25" s="420"/>
      <c r="L25" s="421">
        <v>6340295280</v>
      </c>
      <c r="M25" s="422">
        <v>0</v>
      </c>
      <c r="N25" s="422">
        <v>0</v>
      </c>
      <c r="O25" s="423" t="s">
        <v>296</v>
      </c>
      <c r="P25" s="424"/>
      <c r="Q25" s="425">
        <v>1672051.06</v>
      </c>
      <c r="R25" s="425">
        <v>1540651.2</v>
      </c>
      <c r="S25" s="425">
        <v>1561600</v>
      </c>
      <c r="T25" s="425">
        <f t="shared" si="2"/>
        <v>1017000</v>
      </c>
      <c r="U25" s="426">
        <f t="shared" si="2"/>
        <v>1063000</v>
      </c>
      <c r="V25" s="425">
        <f t="shared" si="2"/>
        <v>1408000</v>
      </c>
    </row>
    <row r="26" spans="1:22" x14ac:dyDescent="0.2">
      <c r="A26" s="409"/>
      <c r="B26" s="420" t="s">
        <v>176</v>
      </c>
      <c r="C26" s="420"/>
      <c r="D26" s="420"/>
      <c r="E26" s="420"/>
      <c r="F26" s="420"/>
      <c r="G26" s="420"/>
      <c r="H26" s="420"/>
      <c r="I26" s="420"/>
      <c r="J26" s="420"/>
      <c r="K26" s="420"/>
      <c r="L26" s="421">
        <v>6340295280</v>
      </c>
      <c r="M26" s="422">
        <v>4</v>
      </c>
      <c r="N26" s="422">
        <v>0</v>
      </c>
      <c r="O26" s="423" t="s">
        <v>296</v>
      </c>
      <c r="P26" s="424"/>
      <c r="Q26" s="425">
        <v>1672051.06</v>
      </c>
      <c r="R26" s="425">
        <v>1540651.2</v>
      </c>
      <c r="S26" s="425">
        <v>1561600</v>
      </c>
      <c r="T26" s="425">
        <f t="shared" si="2"/>
        <v>1017000</v>
      </c>
      <c r="U26" s="426">
        <f t="shared" si="2"/>
        <v>1063000</v>
      </c>
      <c r="V26" s="425">
        <f t="shared" si="2"/>
        <v>1408000</v>
      </c>
    </row>
    <row r="27" spans="1:22" x14ac:dyDescent="0.2">
      <c r="A27" s="409"/>
      <c r="B27" s="420" t="s">
        <v>177</v>
      </c>
      <c r="C27" s="420"/>
      <c r="D27" s="420"/>
      <c r="E27" s="420"/>
      <c r="F27" s="420"/>
      <c r="G27" s="420"/>
      <c r="H27" s="420"/>
      <c r="I27" s="420"/>
      <c r="J27" s="420"/>
      <c r="K27" s="420"/>
      <c r="L27" s="421">
        <v>6340295280</v>
      </c>
      <c r="M27" s="422">
        <v>4</v>
      </c>
      <c r="N27" s="422">
        <v>9</v>
      </c>
      <c r="O27" s="423">
        <v>0</v>
      </c>
      <c r="P27" s="424"/>
      <c r="Q27" s="425">
        <v>1564951.06</v>
      </c>
      <c r="R27" s="425">
        <v>1512551.2</v>
      </c>
      <c r="S27" s="425">
        <v>1512551.2</v>
      </c>
      <c r="T27" s="425">
        <f t="shared" si="2"/>
        <v>1017000</v>
      </c>
      <c r="U27" s="426">
        <f t="shared" si="2"/>
        <v>1063000</v>
      </c>
      <c r="V27" s="425">
        <f t="shared" si="2"/>
        <v>1408000</v>
      </c>
    </row>
    <row r="28" spans="1:22" x14ac:dyDescent="0.2">
      <c r="A28" s="409"/>
      <c r="B28" s="420" t="s">
        <v>197</v>
      </c>
      <c r="C28" s="420"/>
      <c r="D28" s="420"/>
      <c r="E28" s="420"/>
      <c r="F28" s="420"/>
      <c r="G28" s="420"/>
      <c r="H28" s="420"/>
      <c r="I28" s="420"/>
      <c r="J28" s="420"/>
      <c r="K28" s="420"/>
      <c r="L28" s="421">
        <v>6340295280</v>
      </c>
      <c r="M28" s="422">
        <v>4</v>
      </c>
      <c r="N28" s="422">
        <v>9</v>
      </c>
      <c r="O28" s="423" t="s">
        <v>198</v>
      </c>
      <c r="P28" s="424"/>
      <c r="Q28" s="425">
        <v>77900</v>
      </c>
      <c r="R28" s="425">
        <v>0</v>
      </c>
      <c r="S28" s="425">
        <v>28948.799999999999</v>
      </c>
      <c r="T28" s="425">
        <v>1017000</v>
      </c>
      <c r="U28" s="425">
        <v>1063000</v>
      </c>
      <c r="V28" s="425">
        <v>1408000</v>
      </c>
    </row>
    <row r="29" spans="1:22" x14ac:dyDescent="0.2">
      <c r="A29" s="409"/>
      <c r="B29" s="420" t="s">
        <v>222</v>
      </c>
      <c r="C29" s="420"/>
      <c r="D29" s="420"/>
      <c r="E29" s="420"/>
      <c r="F29" s="420"/>
      <c r="G29" s="420"/>
      <c r="H29" s="420"/>
      <c r="I29" s="420"/>
      <c r="J29" s="420"/>
      <c r="K29" s="420"/>
      <c r="L29" s="421">
        <v>6340300000</v>
      </c>
      <c r="M29" s="422">
        <v>0</v>
      </c>
      <c r="N29" s="422">
        <v>0</v>
      </c>
      <c r="O29" s="423">
        <v>0</v>
      </c>
      <c r="P29" s="424"/>
      <c r="Q29" s="425">
        <v>21200</v>
      </c>
      <c r="R29" s="425">
        <v>20100</v>
      </c>
      <c r="S29" s="425">
        <v>20100</v>
      </c>
      <c r="T29" s="425">
        <f>T30</f>
        <v>0</v>
      </c>
      <c r="U29" s="425">
        <f>U30</f>
        <v>20000</v>
      </c>
      <c r="V29" s="425">
        <f>V30</f>
        <v>0</v>
      </c>
    </row>
    <row r="30" spans="1:22" ht="38.25" x14ac:dyDescent="0.2">
      <c r="A30" s="409"/>
      <c r="B30" s="427"/>
      <c r="C30" s="427"/>
      <c r="D30" s="427"/>
      <c r="E30" s="427"/>
      <c r="F30" s="427"/>
      <c r="G30" s="427"/>
      <c r="H30" s="427"/>
      <c r="I30" s="427"/>
      <c r="J30" s="427"/>
      <c r="K30" s="427" t="s">
        <v>298</v>
      </c>
      <c r="L30" s="421">
        <v>6340395310</v>
      </c>
      <c r="M30" s="422">
        <v>0</v>
      </c>
      <c r="N30" s="422">
        <v>0</v>
      </c>
      <c r="O30" s="423">
        <v>0</v>
      </c>
      <c r="P30" s="424"/>
      <c r="Q30" s="425"/>
      <c r="R30" s="425"/>
      <c r="S30" s="425"/>
      <c r="T30" s="425">
        <f>T31</f>
        <v>0</v>
      </c>
      <c r="U30" s="425">
        <f>U31</f>
        <v>20000</v>
      </c>
      <c r="V30" s="425">
        <f>V33</f>
        <v>0</v>
      </c>
    </row>
    <row r="31" spans="1:22" ht="25.5" x14ac:dyDescent="0.2">
      <c r="A31" s="409"/>
      <c r="B31" s="427"/>
      <c r="C31" s="427"/>
      <c r="D31" s="427"/>
      <c r="E31" s="427"/>
      <c r="F31" s="427"/>
      <c r="G31" s="427"/>
      <c r="H31" s="427"/>
      <c r="I31" s="427"/>
      <c r="J31" s="427"/>
      <c r="K31" s="427" t="s">
        <v>178</v>
      </c>
      <c r="L31" s="421">
        <v>6340395310</v>
      </c>
      <c r="M31" s="422">
        <v>5</v>
      </c>
      <c r="N31" s="422">
        <v>3</v>
      </c>
      <c r="O31" s="423">
        <v>0</v>
      </c>
      <c r="P31" s="424"/>
      <c r="Q31" s="425"/>
      <c r="R31" s="425"/>
      <c r="S31" s="425"/>
      <c r="T31" s="425">
        <f t="shared" ref="T31:V32" si="3">T32</f>
        <v>0</v>
      </c>
      <c r="U31" s="425">
        <f t="shared" si="3"/>
        <v>20000</v>
      </c>
      <c r="V31" s="425">
        <f t="shared" si="3"/>
        <v>0</v>
      </c>
    </row>
    <row r="32" spans="1:22" x14ac:dyDescent="0.2">
      <c r="A32" s="409"/>
      <c r="B32" s="427"/>
      <c r="C32" s="427"/>
      <c r="D32" s="427"/>
      <c r="E32" s="427"/>
      <c r="F32" s="427"/>
      <c r="G32" s="427"/>
      <c r="H32" s="427"/>
      <c r="I32" s="427"/>
      <c r="J32" s="427"/>
      <c r="K32" s="427" t="s">
        <v>299</v>
      </c>
      <c r="L32" s="421" t="s">
        <v>300</v>
      </c>
      <c r="M32" s="422">
        <v>5</v>
      </c>
      <c r="N32" s="422">
        <v>3</v>
      </c>
      <c r="O32" s="423">
        <v>0</v>
      </c>
      <c r="P32" s="424"/>
      <c r="Q32" s="425"/>
      <c r="R32" s="425"/>
      <c r="S32" s="425"/>
      <c r="T32" s="425">
        <f t="shared" si="3"/>
        <v>0</v>
      </c>
      <c r="U32" s="425">
        <f t="shared" si="3"/>
        <v>20000</v>
      </c>
      <c r="V32" s="425">
        <f t="shared" si="3"/>
        <v>0</v>
      </c>
    </row>
    <row r="33" spans="1:22" ht="38.25" x14ac:dyDescent="0.2">
      <c r="A33" s="409"/>
      <c r="B33" s="427"/>
      <c r="C33" s="427"/>
      <c r="D33" s="427"/>
      <c r="E33" s="427"/>
      <c r="F33" s="427"/>
      <c r="G33" s="427"/>
      <c r="H33" s="427"/>
      <c r="I33" s="427"/>
      <c r="J33" s="427"/>
      <c r="K33" s="427" t="s">
        <v>197</v>
      </c>
      <c r="L33" s="421">
        <v>6340395310</v>
      </c>
      <c r="M33" s="422">
        <v>5</v>
      </c>
      <c r="N33" s="422">
        <v>3</v>
      </c>
      <c r="O33" s="423">
        <v>240</v>
      </c>
      <c r="P33" s="424"/>
      <c r="Q33" s="425"/>
      <c r="R33" s="425"/>
      <c r="S33" s="425"/>
      <c r="T33" s="425">
        <v>0</v>
      </c>
      <c r="U33" s="425">
        <v>20000</v>
      </c>
      <c r="V33" s="425">
        <v>0</v>
      </c>
    </row>
    <row r="34" spans="1:22" x14ac:dyDescent="0.2">
      <c r="A34" s="409"/>
      <c r="B34" s="428"/>
      <c r="C34" s="410" t="s">
        <v>301</v>
      </c>
      <c r="D34" s="410"/>
      <c r="E34" s="410"/>
      <c r="F34" s="410"/>
      <c r="G34" s="410"/>
      <c r="H34" s="410"/>
      <c r="I34" s="410"/>
      <c r="J34" s="410"/>
      <c r="K34" s="410"/>
      <c r="L34" s="421">
        <v>6340400000</v>
      </c>
      <c r="M34" s="412">
        <v>0</v>
      </c>
      <c r="N34" s="412">
        <v>0</v>
      </c>
      <c r="O34" s="413">
        <v>0</v>
      </c>
      <c r="P34" s="414"/>
      <c r="Q34" s="415">
        <v>102000</v>
      </c>
      <c r="R34" s="415">
        <v>103000</v>
      </c>
      <c r="S34" s="415">
        <v>107100</v>
      </c>
      <c r="T34" s="416">
        <f>T35+T39+T43</f>
        <v>3830703</v>
      </c>
      <c r="U34" s="429">
        <f>U35+U39</f>
        <v>3902128</v>
      </c>
      <c r="V34" s="416">
        <f>V35+V39</f>
        <v>4117353</v>
      </c>
    </row>
    <row r="35" spans="1:22" ht="89.25" x14ac:dyDescent="0.2">
      <c r="A35" s="409"/>
      <c r="B35" s="428"/>
      <c r="C35" s="418"/>
      <c r="D35" s="418"/>
      <c r="E35" s="418"/>
      <c r="F35" s="418"/>
      <c r="G35" s="418"/>
      <c r="H35" s="418"/>
      <c r="I35" s="418"/>
      <c r="J35" s="418"/>
      <c r="K35" s="427" t="s">
        <v>225</v>
      </c>
      <c r="L35" s="421" t="s">
        <v>226</v>
      </c>
      <c r="M35" s="422">
        <v>0</v>
      </c>
      <c r="N35" s="422">
        <v>0</v>
      </c>
      <c r="O35" s="423">
        <v>0</v>
      </c>
      <c r="P35" s="430"/>
      <c r="Q35" s="431"/>
      <c r="R35" s="431"/>
      <c r="S35" s="431"/>
      <c r="T35" s="425">
        <f t="shared" ref="T35:T37" si="4">T36</f>
        <v>2981600</v>
      </c>
      <c r="U35" s="425">
        <f>U36</f>
        <v>3677300</v>
      </c>
      <c r="V35" s="425">
        <f>V36</f>
        <v>3677300</v>
      </c>
    </row>
    <row r="36" spans="1:22" x14ac:dyDescent="0.2">
      <c r="A36" s="409"/>
      <c r="B36" s="418"/>
      <c r="C36" s="418"/>
      <c r="D36" s="418"/>
      <c r="E36" s="418"/>
      <c r="F36" s="418"/>
      <c r="G36" s="418"/>
      <c r="H36" s="418"/>
      <c r="I36" s="418"/>
      <c r="J36" s="418"/>
      <c r="K36" s="427" t="s">
        <v>302</v>
      </c>
      <c r="L36" s="421" t="s">
        <v>226</v>
      </c>
      <c r="M36" s="412">
        <v>8</v>
      </c>
      <c r="N36" s="412">
        <v>0</v>
      </c>
      <c r="O36" s="413">
        <v>0</v>
      </c>
      <c r="P36" s="414"/>
      <c r="Q36" s="415"/>
      <c r="R36" s="415"/>
      <c r="S36" s="415"/>
      <c r="T36" s="416">
        <f t="shared" si="4"/>
        <v>2981600</v>
      </c>
      <c r="U36" s="416">
        <f>U37</f>
        <v>3677300</v>
      </c>
      <c r="V36" s="416">
        <f t="shared" ref="V36" si="5">V37</f>
        <v>3677300</v>
      </c>
    </row>
    <row r="37" spans="1:22" x14ac:dyDescent="0.2">
      <c r="A37" s="409"/>
      <c r="B37" s="418"/>
      <c r="C37" s="418"/>
      <c r="D37" s="418"/>
      <c r="E37" s="418"/>
      <c r="F37" s="418"/>
      <c r="G37" s="418"/>
      <c r="H37" s="418"/>
      <c r="I37" s="418"/>
      <c r="J37" s="418"/>
      <c r="K37" s="427" t="s">
        <v>303</v>
      </c>
      <c r="L37" s="421" t="s">
        <v>226</v>
      </c>
      <c r="M37" s="412">
        <v>8</v>
      </c>
      <c r="N37" s="412">
        <v>1</v>
      </c>
      <c r="O37" s="413">
        <v>0</v>
      </c>
      <c r="P37" s="414"/>
      <c r="Q37" s="415"/>
      <c r="R37" s="415"/>
      <c r="S37" s="415"/>
      <c r="T37" s="416">
        <f t="shared" si="4"/>
        <v>2981600</v>
      </c>
      <c r="U37" s="416">
        <f>U38</f>
        <v>3677300</v>
      </c>
      <c r="V37" s="416">
        <f>V38</f>
        <v>3677300</v>
      </c>
    </row>
    <row r="38" spans="1:22" x14ac:dyDescent="0.2">
      <c r="A38" s="409"/>
      <c r="B38" s="420" t="s">
        <v>39</v>
      </c>
      <c r="C38" s="420"/>
      <c r="D38" s="420"/>
      <c r="E38" s="420"/>
      <c r="F38" s="420"/>
      <c r="G38" s="420"/>
      <c r="H38" s="420"/>
      <c r="I38" s="420"/>
      <c r="J38" s="420"/>
      <c r="K38" s="420"/>
      <c r="L38" s="421" t="s">
        <v>226</v>
      </c>
      <c r="M38" s="422">
        <v>8</v>
      </c>
      <c r="N38" s="422">
        <v>1</v>
      </c>
      <c r="O38" s="423">
        <v>540</v>
      </c>
      <c r="P38" s="424"/>
      <c r="Q38" s="425">
        <v>101556</v>
      </c>
      <c r="R38" s="425">
        <v>101556</v>
      </c>
      <c r="S38" s="425">
        <v>101556</v>
      </c>
      <c r="T38" s="425">
        <v>2981600</v>
      </c>
      <c r="U38" s="425">
        <v>3677300</v>
      </c>
      <c r="V38" s="425">
        <v>3677300</v>
      </c>
    </row>
    <row r="39" spans="1:22" x14ac:dyDescent="0.2">
      <c r="A39" s="409"/>
      <c r="B39" s="420" t="s">
        <v>302</v>
      </c>
      <c r="C39" s="420"/>
      <c r="D39" s="420"/>
      <c r="E39" s="420"/>
      <c r="F39" s="420"/>
      <c r="G39" s="420"/>
      <c r="H39" s="420"/>
      <c r="I39" s="420"/>
      <c r="J39" s="420"/>
      <c r="K39" s="420"/>
      <c r="L39" s="421">
        <v>6340495220</v>
      </c>
      <c r="M39" s="422">
        <v>8</v>
      </c>
      <c r="N39" s="422">
        <v>0</v>
      </c>
      <c r="O39" s="423" t="s">
        <v>296</v>
      </c>
      <c r="P39" s="424"/>
      <c r="Q39" s="425">
        <v>137300</v>
      </c>
      <c r="R39" s="425">
        <v>0</v>
      </c>
      <c r="S39" s="425">
        <v>0</v>
      </c>
      <c r="T39" s="425">
        <f t="shared" ref="T39:V39" si="6">T40</f>
        <v>153403</v>
      </c>
      <c r="U39" s="425">
        <f t="shared" si="6"/>
        <v>224828</v>
      </c>
      <c r="V39" s="425">
        <f t="shared" si="6"/>
        <v>440053</v>
      </c>
    </row>
    <row r="40" spans="1:22" x14ac:dyDescent="0.2">
      <c r="A40" s="409"/>
      <c r="B40" s="420" t="s">
        <v>228</v>
      </c>
      <c r="C40" s="420"/>
      <c r="D40" s="420"/>
      <c r="E40" s="420"/>
      <c r="F40" s="420"/>
      <c r="G40" s="420"/>
      <c r="H40" s="420"/>
      <c r="I40" s="420"/>
      <c r="J40" s="420"/>
      <c r="K40" s="420"/>
      <c r="L40" s="421">
        <v>6340495220</v>
      </c>
      <c r="M40" s="422">
        <v>0</v>
      </c>
      <c r="N40" s="422">
        <v>0</v>
      </c>
      <c r="O40" s="423">
        <v>0</v>
      </c>
      <c r="P40" s="424"/>
      <c r="Q40" s="425">
        <v>137300</v>
      </c>
      <c r="R40" s="425">
        <v>0</v>
      </c>
      <c r="S40" s="425">
        <v>0</v>
      </c>
      <c r="T40" s="425">
        <f>T41</f>
        <v>153403</v>
      </c>
      <c r="U40" s="425">
        <f>U41</f>
        <v>224828</v>
      </c>
      <c r="V40" s="425">
        <f>V41</f>
        <v>440053</v>
      </c>
    </row>
    <row r="41" spans="1:22" x14ac:dyDescent="0.2">
      <c r="A41" s="409"/>
      <c r="B41" s="427"/>
      <c r="C41" s="427"/>
      <c r="D41" s="427"/>
      <c r="E41" s="427"/>
      <c r="F41" s="427"/>
      <c r="G41" s="427"/>
      <c r="H41" s="427"/>
      <c r="I41" s="427"/>
      <c r="J41" s="427"/>
      <c r="K41" s="427" t="s">
        <v>303</v>
      </c>
      <c r="L41" s="421">
        <v>6300495220</v>
      </c>
      <c r="M41" s="422">
        <v>8</v>
      </c>
      <c r="N41" s="422">
        <v>1</v>
      </c>
      <c r="O41" s="423">
        <v>0</v>
      </c>
      <c r="P41" s="424"/>
      <c r="Q41" s="425"/>
      <c r="R41" s="425"/>
      <c r="S41" s="425"/>
      <c r="T41" s="425">
        <f t="shared" ref="T41:U41" si="7">T42</f>
        <v>153403</v>
      </c>
      <c r="U41" s="425">
        <f t="shared" si="7"/>
        <v>224828</v>
      </c>
      <c r="V41" s="425">
        <f>V42</f>
        <v>440053</v>
      </c>
    </row>
    <row r="42" spans="1:22" ht="38.25" x14ac:dyDescent="0.2">
      <c r="A42" s="409"/>
      <c r="B42" s="427"/>
      <c r="C42" s="427"/>
      <c r="D42" s="427"/>
      <c r="E42" s="427"/>
      <c r="F42" s="427"/>
      <c r="G42" s="427"/>
      <c r="H42" s="427"/>
      <c r="I42" s="427"/>
      <c r="J42" s="427"/>
      <c r="K42" s="427" t="s">
        <v>197</v>
      </c>
      <c r="L42" s="421">
        <v>6300495220</v>
      </c>
      <c r="M42" s="422">
        <v>8</v>
      </c>
      <c r="N42" s="422">
        <v>1</v>
      </c>
      <c r="O42" s="423">
        <v>240</v>
      </c>
      <c r="P42" s="424"/>
      <c r="Q42" s="425"/>
      <c r="R42" s="425"/>
      <c r="S42" s="425"/>
      <c r="T42" s="425">
        <v>153403</v>
      </c>
      <c r="U42" s="425">
        <v>224828</v>
      </c>
      <c r="V42" s="425">
        <v>440053</v>
      </c>
    </row>
    <row r="43" spans="1:22" ht="63.75" x14ac:dyDescent="0.2">
      <c r="A43" s="409"/>
      <c r="B43" s="428"/>
      <c r="C43" s="418"/>
      <c r="D43" s="418"/>
      <c r="E43" s="418"/>
      <c r="F43" s="418"/>
      <c r="G43" s="418"/>
      <c r="H43" s="418"/>
      <c r="I43" s="418"/>
      <c r="J43" s="418"/>
      <c r="K43" s="427" t="s">
        <v>229</v>
      </c>
      <c r="L43" s="421" t="s">
        <v>230</v>
      </c>
      <c r="M43" s="422">
        <v>0</v>
      </c>
      <c r="N43" s="422">
        <v>0</v>
      </c>
      <c r="O43" s="423">
        <v>0</v>
      </c>
      <c r="P43" s="430"/>
      <c r="Q43" s="431"/>
      <c r="R43" s="431"/>
      <c r="S43" s="431"/>
      <c r="T43" s="425">
        <f t="shared" ref="T43:T45" si="8">T44</f>
        <v>695700</v>
      </c>
      <c r="U43" s="425">
        <v>0</v>
      </c>
      <c r="V43" s="425">
        <v>0</v>
      </c>
    </row>
    <row r="44" spans="1:22" x14ac:dyDescent="0.2">
      <c r="A44" s="409"/>
      <c r="B44" s="428"/>
      <c r="C44" s="418"/>
      <c r="D44" s="418"/>
      <c r="E44" s="418"/>
      <c r="F44" s="418"/>
      <c r="G44" s="418"/>
      <c r="H44" s="418"/>
      <c r="I44" s="418"/>
      <c r="J44" s="418"/>
      <c r="K44" s="427" t="s">
        <v>180</v>
      </c>
      <c r="L44" s="421" t="s">
        <v>230</v>
      </c>
      <c r="M44" s="432" t="s">
        <v>304</v>
      </c>
      <c r="N44" s="432" t="s">
        <v>305</v>
      </c>
      <c r="O44" s="432" t="s">
        <v>296</v>
      </c>
      <c r="P44" s="414"/>
      <c r="Q44" s="415"/>
      <c r="R44" s="415"/>
      <c r="S44" s="415"/>
      <c r="T44" s="416">
        <f t="shared" si="8"/>
        <v>695700</v>
      </c>
      <c r="U44" s="416">
        <v>0</v>
      </c>
      <c r="V44" s="416">
        <v>0</v>
      </c>
    </row>
    <row r="45" spans="1:22" x14ac:dyDescent="0.2">
      <c r="A45" s="409"/>
      <c r="B45" s="420" t="s">
        <v>303</v>
      </c>
      <c r="C45" s="420"/>
      <c r="D45" s="420"/>
      <c r="E45" s="420"/>
      <c r="F45" s="420"/>
      <c r="G45" s="420"/>
      <c r="H45" s="420"/>
      <c r="I45" s="420"/>
      <c r="J45" s="420"/>
      <c r="K45" s="420"/>
      <c r="L45" s="421" t="s">
        <v>230</v>
      </c>
      <c r="M45" s="422">
        <v>8</v>
      </c>
      <c r="N45" s="422">
        <v>1</v>
      </c>
      <c r="O45" s="423" t="s">
        <v>296</v>
      </c>
      <c r="P45" s="414"/>
      <c r="Q45" s="415">
        <v>704000</v>
      </c>
      <c r="R45" s="415">
        <v>728000</v>
      </c>
      <c r="S45" s="415">
        <v>756000</v>
      </c>
      <c r="T45" s="425">
        <f t="shared" si="8"/>
        <v>695700</v>
      </c>
      <c r="U45" s="425">
        <v>0</v>
      </c>
      <c r="V45" s="425">
        <v>0</v>
      </c>
    </row>
    <row r="46" spans="1:22" x14ac:dyDescent="0.2">
      <c r="A46" s="409"/>
      <c r="B46" s="420" t="s">
        <v>39</v>
      </c>
      <c r="C46" s="420"/>
      <c r="D46" s="420"/>
      <c r="E46" s="420"/>
      <c r="F46" s="420"/>
      <c r="G46" s="420"/>
      <c r="H46" s="420"/>
      <c r="I46" s="420"/>
      <c r="J46" s="420"/>
      <c r="K46" s="420"/>
      <c r="L46" s="421" t="s">
        <v>230</v>
      </c>
      <c r="M46" s="422">
        <v>8</v>
      </c>
      <c r="N46" s="422">
        <v>1</v>
      </c>
      <c r="O46" s="423">
        <v>540</v>
      </c>
      <c r="P46" s="424"/>
      <c r="Q46" s="425">
        <v>704000</v>
      </c>
      <c r="R46" s="425">
        <v>728000</v>
      </c>
      <c r="S46" s="425">
        <v>756000</v>
      </c>
      <c r="T46" s="425">
        <v>695700</v>
      </c>
      <c r="U46" s="425">
        <v>0</v>
      </c>
      <c r="V46" s="425">
        <v>0</v>
      </c>
    </row>
    <row r="47" spans="1:22" ht="25.5" x14ac:dyDescent="0.2">
      <c r="A47" s="409"/>
      <c r="B47" s="427"/>
      <c r="C47" s="427"/>
      <c r="D47" s="427"/>
      <c r="E47" s="427"/>
      <c r="F47" s="427"/>
      <c r="G47" s="427"/>
      <c r="H47" s="427"/>
      <c r="I47" s="427"/>
      <c r="J47" s="427"/>
      <c r="K47" s="427" t="s">
        <v>306</v>
      </c>
      <c r="L47" s="421">
        <v>6340500000</v>
      </c>
      <c r="M47" s="422">
        <v>0</v>
      </c>
      <c r="N47" s="422">
        <v>0</v>
      </c>
      <c r="O47" s="423">
        <v>0</v>
      </c>
      <c r="P47" s="424"/>
      <c r="Q47" s="425"/>
      <c r="R47" s="425"/>
      <c r="S47" s="425"/>
      <c r="T47" s="425">
        <f>T48+T52+T58+T63+T68+T70+T74+T79</f>
        <v>4181081.24</v>
      </c>
      <c r="U47" s="425">
        <f>U48+U52+U58+U63+U68+U70+U74+U79</f>
        <v>3642298.15</v>
      </c>
      <c r="V47" s="433">
        <f>V48+V52+V58+V63+V68+V70+V74+V79</f>
        <v>3607251.27</v>
      </c>
    </row>
    <row r="48" spans="1:22" x14ac:dyDescent="0.2">
      <c r="A48" s="409"/>
      <c r="B48" s="427"/>
      <c r="C48" s="427"/>
      <c r="D48" s="427"/>
      <c r="E48" s="427"/>
      <c r="F48" s="427"/>
      <c r="G48" s="427"/>
      <c r="H48" s="427"/>
      <c r="I48" s="427"/>
      <c r="J48" s="427"/>
      <c r="K48" s="427" t="s">
        <v>193</v>
      </c>
      <c r="L48" s="421">
        <v>6340510010</v>
      </c>
      <c r="M48" s="422">
        <v>0</v>
      </c>
      <c r="N48" s="422">
        <v>0</v>
      </c>
      <c r="O48" s="423">
        <v>0</v>
      </c>
      <c r="P48" s="424"/>
      <c r="Q48" s="425"/>
      <c r="R48" s="425"/>
      <c r="S48" s="425"/>
      <c r="T48" s="425">
        <f t="shared" ref="T48:V50" si="9">T49</f>
        <v>1016824</v>
      </c>
      <c r="U48" s="425">
        <f t="shared" si="9"/>
        <v>1016824</v>
      </c>
      <c r="V48" s="425">
        <f t="shared" si="9"/>
        <v>1016824</v>
      </c>
    </row>
    <row r="49" spans="1:22" x14ac:dyDescent="0.2">
      <c r="A49" s="409"/>
      <c r="B49" s="427"/>
      <c r="C49" s="427"/>
      <c r="D49" s="427"/>
      <c r="E49" s="427"/>
      <c r="F49" s="427"/>
      <c r="G49" s="427"/>
      <c r="H49" s="427"/>
      <c r="I49" s="427"/>
      <c r="J49" s="427"/>
      <c r="K49" s="427" t="s">
        <v>165</v>
      </c>
      <c r="L49" s="421">
        <v>6340510010</v>
      </c>
      <c r="M49" s="422">
        <v>1</v>
      </c>
      <c r="N49" s="422">
        <v>0</v>
      </c>
      <c r="O49" s="423">
        <v>0</v>
      </c>
      <c r="P49" s="424"/>
      <c r="Q49" s="425"/>
      <c r="R49" s="425"/>
      <c r="S49" s="425"/>
      <c r="T49" s="425">
        <f>T50</f>
        <v>1016824</v>
      </c>
      <c r="U49" s="425">
        <f t="shared" si="9"/>
        <v>1016824</v>
      </c>
      <c r="V49" s="425">
        <f t="shared" si="9"/>
        <v>1016824</v>
      </c>
    </row>
    <row r="50" spans="1:22" x14ac:dyDescent="0.2">
      <c r="A50" s="409"/>
      <c r="B50" s="420" t="s">
        <v>166</v>
      </c>
      <c r="C50" s="420"/>
      <c r="D50" s="420"/>
      <c r="E50" s="420"/>
      <c r="F50" s="420"/>
      <c r="G50" s="420"/>
      <c r="H50" s="420"/>
      <c r="I50" s="420"/>
      <c r="J50" s="420"/>
      <c r="K50" s="420"/>
      <c r="L50" s="421">
        <v>6340510010</v>
      </c>
      <c r="M50" s="422">
        <v>1</v>
      </c>
      <c r="N50" s="422">
        <v>2</v>
      </c>
      <c r="O50" s="423">
        <v>0</v>
      </c>
      <c r="P50" s="424"/>
      <c r="Q50" s="425">
        <v>41900</v>
      </c>
      <c r="R50" s="425">
        <v>0</v>
      </c>
      <c r="S50" s="425">
        <v>0</v>
      </c>
      <c r="T50" s="425">
        <f>T51</f>
        <v>1016824</v>
      </c>
      <c r="U50" s="425">
        <f t="shared" si="9"/>
        <v>1016824</v>
      </c>
      <c r="V50" s="425">
        <f t="shared" si="9"/>
        <v>1016824</v>
      </c>
    </row>
    <row r="51" spans="1:22" ht="38.25" x14ac:dyDescent="0.2">
      <c r="A51" s="409"/>
      <c r="B51" s="427"/>
      <c r="C51" s="427"/>
      <c r="D51" s="427"/>
      <c r="E51" s="427"/>
      <c r="F51" s="427"/>
      <c r="G51" s="427"/>
      <c r="H51" s="427"/>
      <c r="I51" s="427"/>
      <c r="J51" s="427"/>
      <c r="K51" s="427" t="s">
        <v>307</v>
      </c>
      <c r="L51" s="421">
        <v>6340510010</v>
      </c>
      <c r="M51" s="422">
        <v>1</v>
      </c>
      <c r="N51" s="422">
        <v>2</v>
      </c>
      <c r="O51" s="423">
        <v>120</v>
      </c>
      <c r="P51" s="424"/>
      <c r="Q51" s="425"/>
      <c r="R51" s="425"/>
      <c r="S51" s="425"/>
      <c r="T51" s="425">
        <v>1016824</v>
      </c>
      <c r="U51" s="425">
        <v>1016824</v>
      </c>
      <c r="V51" s="425">
        <v>1016824</v>
      </c>
    </row>
    <row r="52" spans="1:22" x14ac:dyDescent="0.2">
      <c r="A52" s="409"/>
      <c r="B52" s="427"/>
      <c r="C52" s="427"/>
      <c r="D52" s="427"/>
      <c r="E52" s="427"/>
      <c r="F52" s="427"/>
      <c r="G52" s="427"/>
      <c r="H52" s="427"/>
      <c r="I52" s="427"/>
      <c r="J52" s="427"/>
      <c r="K52" s="427" t="s">
        <v>195</v>
      </c>
      <c r="L52" s="421">
        <v>6340510020</v>
      </c>
      <c r="M52" s="422">
        <v>0</v>
      </c>
      <c r="N52" s="422">
        <v>0</v>
      </c>
      <c r="O52" s="423">
        <v>0</v>
      </c>
      <c r="P52" s="424"/>
      <c r="Q52" s="425"/>
      <c r="R52" s="425"/>
      <c r="S52" s="425"/>
      <c r="T52" s="425">
        <f t="shared" ref="T52:V53" si="10">T53</f>
        <v>2757358</v>
      </c>
      <c r="U52" s="425">
        <f t="shared" si="10"/>
        <v>2301225</v>
      </c>
      <c r="V52" s="425">
        <f t="shared" si="10"/>
        <v>2259000</v>
      </c>
    </row>
    <row r="53" spans="1:22" x14ac:dyDescent="0.2">
      <c r="A53" s="409"/>
      <c r="B53" s="427"/>
      <c r="C53" s="427"/>
      <c r="D53" s="427"/>
      <c r="E53" s="427"/>
      <c r="F53" s="427"/>
      <c r="G53" s="427"/>
      <c r="H53" s="427"/>
      <c r="I53" s="427"/>
      <c r="J53" s="427"/>
      <c r="K53" s="427" t="s">
        <v>165</v>
      </c>
      <c r="L53" s="421">
        <v>6340510020</v>
      </c>
      <c r="M53" s="434" t="s">
        <v>308</v>
      </c>
      <c r="N53" s="434" t="s">
        <v>305</v>
      </c>
      <c r="O53" s="434" t="s">
        <v>296</v>
      </c>
      <c r="P53" s="427"/>
      <c r="Q53" s="427"/>
      <c r="R53" s="427"/>
      <c r="S53" s="427"/>
      <c r="T53" s="435">
        <f t="shared" si="10"/>
        <v>2757358</v>
      </c>
      <c r="U53" s="425">
        <f t="shared" si="10"/>
        <v>2301225</v>
      </c>
      <c r="V53" s="425">
        <f t="shared" si="10"/>
        <v>2259000</v>
      </c>
    </row>
    <row r="54" spans="1:22" ht="63.75" x14ac:dyDescent="0.2">
      <c r="A54" s="409"/>
      <c r="B54" s="427"/>
      <c r="C54" s="427"/>
      <c r="D54" s="427"/>
      <c r="E54" s="427"/>
      <c r="F54" s="427"/>
      <c r="G54" s="427"/>
      <c r="H54" s="427"/>
      <c r="I54" s="427"/>
      <c r="J54" s="427"/>
      <c r="K54" s="427" t="s">
        <v>167</v>
      </c>
      <c r="L54" s="421">
        <v>6340510020</v>
      </c>
      <c r="M54" s="434" t="s">
        <v>308</v>
      </c>
      <c r="N54" s="434" t="s">
        <v>309</v>
      </c>
      <c r="O54" s="436">
        <v>0</v>
      </c>
      <c r="P54" s="427"/>
      <c r="Q54" s="427"/>
      <c r="R54" s="427"/>
      <c r="S54" s="427"/>
      <c r="T54" s="435">
        <f>T55+T56+T57</f>
        <v>2757358</v>
      </c>
      <c r="U54" s="425">
        <f>U55+U56+U57</f>
        <v>2301225</v>
      </c>
      <c r="V54" s="425">
        <f>V55+V56+V57</f>
        <v>2259000</v>
      </c>
    </row>
    <row r="55" spans="1:22" x14ac:dyDescent="0.2">
      <c r="A55" s="409"/>
      <c r="B55" s="419"/>
      <c r="C55" s="420" t="s">
        <v>307</v>
      </c>
      <c r="D55" s="420"/>
      <c r="E55" s="420"/>
      <c r="F55" s="420"/>
      <c r="G55" s="420"/>
      <c r="H55" s="420"/>
      <c r="I55" s="420"/>
      <c r="J55" s="420"/>
      <c r="K55" s="420"/>
      <c r="L55" s="421">
        <v>6340510020</v>
      </c>
      <c r="M55" s="422">
        <v>1</v>
      </c>
      <c r="N55" s="422">
        <v>4</v>
      </c>
      <c r="O55" s="423">
        <v>120</v>
      </c>
      <c r="P55" s="424"/>
      <c r="Q55" s="425">
        <v>2261400.14</v>
      </c>
      <c r="R55" s="425">
        <v>2145481</v>
      </c>
      <c r="S55" s="425">
        <v>2133900</v>
      </c>
      <c r="T55" s="425">
        <v>2669100</v>
      </c>
      <c r="U55" s="202">
        <v>2280625</v>
      </c>
      <c r="V55" s="425">
        <v>2258400</v>
      </c>
    </row>
    <row r="56" spans="1:22" ht="38.25" x14ac:dyDescent="0.2">
      <c r="A56" s="409"/>
      <c r="B56" s="419"/>
      <c r="C56" s="427"/>
      <c r="D56" s="427"/>
      <c r="E56" s="427"/>
      <c r="F56" s="427"/>
      <c r="G56" s="427"/>
      <c r="H56" s="427"/>
      <c r="I56" s="427"/>
      <c r="J56" s="427"/>
      <c r="K56" s="427" t="s">
        <v>197</v>
      </c>
      <c r="L56" s="421">
        <v>6340510020</v>
      </c>
      <c r="M56" s="422">
        <v>1</v>
      </c>
      <c r="N56" s="422">
        <v>4</v>
      </c>
      <c r="O56" s="423">
        <v>240</v>
      </c>
      <c r="P56" s="424"/>
      <c r="Q56" s="425"/>
      <c r="R56" s="425"/>
      <c r="S56" s="425"/>
      <c r="T56" s="425">
        <v>87658</v>
      </c>
      <c r="U56" s="437">
        <v>20000</v>
      </c>
      <c r="V56" s="425">
        <v>0</v>
      </c>
    </row>
    <row r="57" spans="1:22" x14ac:dyDescent="0.2">
      <c r="A57" s="409"/>
      <c r="B57" s="419"/>
      <c r="C57" s="427"/>
      <c r="D57" s="427"/>
      <c r="E57" s="427"/>
      <c r="F57" s="427"/>
      <c r="G57" s="427"/>
      <c r="H57" s="427"/>
      <c r="I57" s="427"/>
      <c r="J57" s="427"/>
      <c r="K57" s="427" t="s">
        <v>199</v>
      </c>
      <c r="L57" s="421">
        <v>6340510020</v>
      </c>
      <c r="M57" s="422">
        <v>1</v>
      </c>
      <c r="N57" s="422">
        <v>4</v>
      </c>
      <c r="O57" s="423">
        <v>850</v>
      </c>
      <c r="P57" s="424"/>
      <c r="Q57" s="425"/>
      <c r="R57" s="425"/>
      <c r="S57" s="425"/>
      <c r="T57" s="425">
        <v>600</v>
      </c>
      <c r="U57" s="426">
        <v>600</v>
      </c>
      <c r="V57" s="425">
        <v>600</v>
      </c>
    </row>
    <row r="58" spans="1:22" ht="102" x14ac:dyDescent="0.2">
      <c r="A58" s="409"/>
      <c r="B58" s="419"/>
      <c r="C58" s="427"/>
      <c r="D58" s="427"/>
      <c r="E58" s="427"/>
      <c r="F58" s="427"/>
      <c r="G58" s="427"/>
      <c r="H58" s="427"/>
      <c r="I58" s="427"/>
      <c r="J58" s="427"/>
      <c r="K58" s="427" t="s">
        <v>252</v>
      </c>
      <c r="L58" s="421" t="s">
        <v>201</v>
      </c>
      <c r="M58" s="422">
        <v>0</v>
      </c>
      <c r="N58" s="422">
        <v>0</v>
      </c>
      <c r="O58" s="423">
        <v>0</v>
      </c>
      <c r="P58" s="424"/>
      <c r="Q58" s="425"/>
      <c r="R58" s="425"/>
      <c r="S58" s="425"/>
      <c r="T58" s="425">
        <f>T59</f>
        <v>32900</v>
      </c>
      <c r="U58" s="426">
        <f>U59</f>
        <v>32900</v>
      </c>
      <c r="V58" s="425">
        <f>V59</f>
        <v>32900</v>
      </c>
    </row>
    <row r="59" spans="1:22" x14ac:dyDescent="0.2">
      <c r="A59" s="409"/>
      <c r="B59" s="419"/>
      <c r="C59" s="427"/>
      <c r="D59" s="427"/>
      <c r="E59" s="427"/>
      <c r="F59" s="427"/>
      <c r="G59" s="427"/>
      <c r="H59" s="427"/>
      <c r="I59" s="427"/>
      <c r="J59" s="427"/>
      <c r="K59" s="427" t="s">
        <v>165</v>
      </c>
      <c r="L59" s="421" t="s">
        <v>201</v>
      </c>
      <c r="M59" s="422">
        <v>1</v>
      </c>
      <c r="N59" s="422">
        <v>0</v>
      </c>
      <c r="O59" s="423">
        <v>0</v>
      </c>
      <c r="P59" s="424"/>
      <c r="Q59" s="425"/>
      <c r="R59" s="425"/>
      <c r="S59" s="425"/>
      <c r="T59" s="425">
        <f t="shared" ref="T59:V60" si="11">T60</f>
        <v>32900</v>
      </c>
      <c r="U59" s="426">
        <f t="shared" si="11"/>
        <v>32900</v>
      </c>
      <c r="V59" s="425">
        <f t="shared" si="11"/>
        <v>32900</v>
      </c>
    </row>
    <row r="60" spans="1:22" ht="63.75" x14ac:dyDescent="0.2">
      <c r="A60" s="409"/>
      <c r="B60" s="419"/>
      <c r="C60" s="427"/>
      <c r="D60" s="427"/>
      <c r="E60" s="427"/>
      <c r="F60" s="427"/>
      <c r="G60" s="427"/>
      <c r="H60" s="427"/>
      <c r="I60" s="427"/>
      <c r="J60" s="427"/>
      <c r="K60" s="427" t="s">
        <v>167</v>
      </c>
      <c r="L60" s="421" t="s">
        <v>201</v>
      </c>
      <c r="M60" s="422">
        <v>1</v>
      </c>
      <c r="N60" s="422">
        <v>4</v>
      </c>
      <c r="O60" s="423">
        <v>0</v>
      </c>
      <c r="P60" s="424"/>
      <c r="Q60" s="425"/>
      <c r="R60" s="425"/>
      <c r="S60" s="425"/>
      <c r="T60" s="425">
        <f t="shared" si="11"/>
        <v>32900</v>
      </c>
      <c r="U60" s="426">
        <f t="shared" si="11"/>
        <v>32900</v>
      </c>
      <c r="V60" s="425">
        <f t="shared" si="11"/>
        <v>32900</v>
      </c>
    </row>
    <row r="61" spans="1:22" x14ac:dyDescent="0.2">
      <c r="A61" s="409"/>
      <c r="B61" s="419"/>
      <c r="C61" s="427"/>
      <c r="D61" s="427"/>
      <c r="E61" s="427"/>
      <c r="F61" s="427"/>
      <c r="G61" s="427"/>
      <c r="H61" s="427"/>
      <c r="I61" s="427"/>
      <c r="J61" s="427"/>
      <c r="K61" s="427" t="s">
        <v>39</v>
      </c>
      <c r="L61" s="421" t="s">
        <v>201</v>
      </c>
      <c r="M61" s="422">
        <v>1</v>
      </c>
      <c r="N61" s="422">
        <v>4</v>
      </c>
      <c r="O61" s="423">
        <v>540</v>
      </c>
      <c r="P61" s="424"/>
      <c r="Q61" s="425"/>
      <c r="R61" s="425"/>
      <c r="S61" s="425"/>
      <c r="T61" s="425">
        <v>32900</v>
      </c>
      <c r="U61" s="426">
        <v>32900</v>
      </c>
      <c r="V61" s="425">
        <v>32900</v>
      </c>
    </row>
    <row r="62" spans="1:22" ht="114.75" x14ac:dyDescent="0.2">
      <c r="A62" s="409"/>
      <c r="B62" s="419"/>
      <c r="C62" s="427"/>
      <c r="D62" s="427"/>
      <c r="E62" s="427"/>
      <c r="F62" s="427"/>
      <c r="G62" s="427"/>
      <c r="H62" s="427"/>
      <c r="I62" s="427"/>
      <c r="J62" s="427"/>
      <c r="K62" s="427" t="s">
        <v>202</v>
      </c>
      <c r="L62" s="421" t="s">
        <v>310</v>
      </c>
      <c r="M62" s="422">
        <v>0</v>
      </c>
      <c r="N62" s="422">
        <v>0</v>
      </c>
      <c r="O62" s="423">
        <v>0</v>
      </c>
      <c r="P62" s="424"/>
      <c r="Q62" s="425"/>
      <c r="R62" s="425"/>
      <c r="S62" s="425"/>
      <c r="T62" s="425">
        <f>T63</f>
        <v>48800</v>
      </c>
      <c r="U62" s="426">
        <f>U63</f>
        <v>48800</v>
      </c>
      <c r="V62" s="425">
        <f>V63</f>
        <v>48800</v>
      </c>
    </row>
    <row r="63" spans="1:22" x14ac:dyDescent="0.2">
      <c r="A63" s="409"/>
      <c r="B63" s="419"/>
      <c r="C63" s="427"/>
      <c r="D63" s="427"/>
      <c r="E63" s="427"/>
      <c r="F63" s="427"/>
      <c r="G63" s="427"/>
      <c r="H63" s="427"/>
      <c r="I63" s="427"/>
      <c r="J63" s="427"/>
      <c r="K63" s="427" t="s">
        <v>165</v>
      </c>
      <c r="L63" s="421" t="s">
        <v>310</v>
      </c>
      <c r="M63" s="422">
        <v>1</v>
      </c>
      <c r="N63" s="422">
        <v>0</v>
      </c>
      <c r="O63" s="423">
        <v>0</v>
      </c>
      <c r="P63" s="424"/>
      <c r="Q63" s="425"/>
      <c r="R63" s="425"/>
      <c r="S63" s="425"/>
      <c r="T63" s="425">
        <f t="shared" ref="T63:V64" si="12">T64</f>
        <v>48800</v>
      </c>
      <c r="U63" s="426">
        <f t="shared" si="12"/>
        <v>48800</v>
      </c>
      <c r="V63" s="425">
        <f t="shared" si="12"/>
        <v>48800</v>
      </c>
    </row>
    <row r="64" spans="1:22" ht="63.75" x14ac:dyDescent="0.2">
      <c r="A64" s="409"/>
      <c r="B64" s="419"/>
      <c r="C64" s="427"/>
      <c r="D64" s="427"/>
      <c r="E64" s="427"/>
      <c r="F64" s="427"/>
      <c r="G64" s="427"/>
      <c r="H64" s="427"/>
      <c r="I64" s="427"/>
      <c r="J64" s="427"/>
      <c r="K64" s="427" t="s">
        <v>167</v>
      </c>
      <c r="L64" s="421" t="s">
        <v>310</v>
      </c>
      <c r="M64" s="422">
        <v>1</v>
      </c>
      <c r="N64" s="422">
        <v>4</v>
      </c>
      <c r="O64" s="423">
        <v>0</v>
      </c>
      <c r="P64" s="424"/>
      <c r="Q64" s="425"/>
      <c r="R64" s="425"/>
      <c r="S64" s="425"/>
      <c r="T64" s="425">
        <f t="shared" si="12"/>
        <v>48800</v>
      </c>
      <c r="U64" s="426">
        <f t="shared" si="12"/>
        <v>48800</v>
      </c>
      <c r="V64" s="425">
        <f t="shared" si="12"/>
        <v>48800</v>
      </c>
    </row>
    <row r="65" spans="1:22" x14ac:dyDescent="0.2">
      <c r="A65" s="409"/>
      <c r="B65" s="419"/>
      <c r="C65" s="427"/>
      <c r="D65" s="427"/>
      <c r="E65" s="427"/>
      <c r="F65" s="427"/>
      <c r="G65" s="427"/>
      <c r="H65" s="427"/>
      <c r="I65" s="427"/>
      <c r="J65" s="427"/>
      <c r="K65" s="427" t="s">
        <v>39</v>
      </c>
      <c r="L65" s="421" t="s">
        <v>310</v>
      </c>
      <c r="M65" s="422">
        <v>1</v>
      </c>
      <c r="N65" s="422">
        <v>4</v>
      </c>
      <c r="O65" s="423">
        <v>540</v>
      </c>
      <c r="P65" s="424"/>
      <c r="Q65" s="425"/>
      <c r="R65" s="425"/>
      <c r="S65" s="425"/>
      <c r="T65" s="425">
        <v>48800</v>
      </c>
      <c r="U65" s="426">
        <v>48800</v>
      </c>
      <c r="V65" s="425">
        <v>48800</v>
      </c>
    </row>
    <row r="66" spans="1:22" ht="102" x14ac:dyDescent="0.2">
      <c r="A66" s="409"/>
      <c r="B66" s="419"/>
      <c r="C66" s="427"/>
      <c r="D66" s="427"/>
      <c r="E66" s="427"/>
      <c r="F66" s="427"/>
      <c r="G66" s="427"/>
      <c r="H66" s="427"/>
      <c r="I66" s="427"/>
      <c r="J66" s="427"/>
      <c r="K66" s="427" t="s">
        <v>205</v>
      </c>
      <c r="L66" s="421">
        <v>6340500000</v>
      </c>
      <c r="M66" s="422">
        <v>0</v>
      </c>
      <c r="N66" s="422">
        <v>0</v>
      </c>
      <c r="O66" s="423">
        <v>0</v>
      </c>
      <c r="P66" s="424"/>
      <c r="Q66" s="425"/>
      <c r="R66" s="425"/>
      <c r="S66" s="425"/>
      <c r="T66" s="425">
        <f t="shared" ref="T66:V68" si="13">T67</f>
        <v>45731</v>
      </c>
      <c r="U66" s="426">
        <f t="shared" si="13"/>
        <v>45731</v>
      </c>
      <c r="V66" s="425">
        <f t="shared" si="13"/>
        <v>45731</v>
      </c>
    </row>
    <row r="67" spans="1:22" x14ac:dyDescent="0.2">
      <c r="A67" s="409"/>
      <c r="B67" s="419"/>
      <c r="C67" s="427"/>
      <c r="D67" s="427"/>
      <c r="E67" s="427"/>
      <c r="F67" s="427"/>
      <c r="G67" s="427"/>
      <c r="H67" s="427"/>
      <c r="I67" s="427"/>
      <c r="J67" s="427"/>
      <c r="K67" s="427" t="s">
        <v>165</v>
      </c>
      <c r="L67" s="421">
        <v>6340500000</v>
      </c>
      <c r="M67" s="422">
        <v>1</v>
      </c>
      <c r="N67" s="422">
        <v>0</v>
      </c>
      <c r="O67" s="423">
        <v>0</v>
      </c>
      <c r="P67" s="424"/>
      <c r="Q67" s="425"/>
      <c r="R67" s="425"/>
      <c r="S67" s="425"/>
      <c r="T67" s="425">
        <f t="shared" si="13"/>
        <v>45731</v>
      </c>
      <c r="U67" s="426">
        <f t="shared" si="13"/>
        <v>45731</v>
      </c>
      <c r="V67" s="425">
        <f t="shared" si="13"/>
        <v>45731</v>
      </c>
    </row>
    <row r="68" spans="1:22" ht="38.25" x14ac:dyDescent="0.2">
      <c r="A68" s="409"/>
      <c r="B68" s="419"/>
      <c r="C68" s="427"/>
      <c r="D68" s="427"/>
      <c r="E68" s="427"/>
      <c r="F68" s="427"/>
      <c r="G68" s="427"/>
      <c r="H68" s="427"/>
      <c r="I68" s="427"/>
      <c r="J68" s="427"/>
      <c r="K68" s="427" t="s">
        <v>311</v>
      </c>
      <c r="L68" s="421">
        <v>6340500000</v>
      </c>
      <c r="M68" s="422">
        <v>1</v>
      </c>
      <c r="N68" s="422">
        <v>6</v>
      </c>
      <c r="O68" s="423">
        <v>0</v>
      </c>
      <c r="P68" s="424"/>
      <c r="Q68" s="425"/>
      <c r="R68" s="425"/>
      <c r="S68" s="425"/>
      <c r="T68" s="425">
        <f t="shared" si="13"/>
        <v>45731</v>
      </c>
      <c r="U68" s="426">
        <f t="shared" si="13"/>
        <v>45731</v>
      </c>
      <c r="V68" s="425">
        <f t="shared" si="13"/>
        <v>45731</v>
      </c>
    </row>
    <row r="69" spans="1:22" ht="51" x14ac:dyDescent="0.2">
      <c r="A69" s="409"/>
      <c r="B69" s="419"/>
      <c r="C69" s="427"/>
      <c r="D69" s="427"/>
      <c r="E69" s="427"/>
      <c r="F69" s="427"/>
      <c r="G69" s="427"/>
      <c r="H69" s="427"/>
      <c r="I69" s="427"/>
      <c r="J69" s="427"/>
      <c r="K69" s="427" t="s">
        <v>312</v>
      </c>
      <c r="L69" s="421" t="s">
        <v>206</v>
      </c>
      <c r="M69" s="422">
        <v>1</v>
      </c>
      <c r="N69" s="422">
        <v>6</v>
      </c>
      <c r="O69" s="423">
        <v>540</v>
      </c>
      <c r="P69" s="424"/>
      <c r="Q69" s="425"/>
      <c r="R69" s="425"/>
      <c r="S69" s="425"/>
      <c r="T69" s="425">
        <v>45731</v>
      </c>
      <c r="U69" s="426">
        <v>45731</v>
      </c>
      <c r="V69" s="425">
        <v>45731</v>
      </c>
    </row>
    <row r="70" spans="1:22" ht="38.25" x14ac:dyDescent="0.2">
      <c r="A70" s="409"/>
      <c r="B70" s="427"/>
      <c r="C70" s="427"/>
      <c r="D70" s="427"/>
      <c r="E70" s="427"/>
      <c r="F70" s="427"/>
      <c r="G70" s="427"/>
      <c r="H70" s="427"/>
      <c r="I70" s="427"/>
      <c r="J70" s="427"/>
      <c r="K70" s="427" t="s">
        <v>313</v>
      </c>
      <c r="L70" s="421">
        <v>6340525050</v>
      </c>
      <c r="M70" s="422">
        <v>0</v>
      </c>
      <c r="N70" s="422">
        <v>0</v>
      </c>
      <c r="O70" s="423">
        <v>0</v>
      </c>
      <c r="P70" s="424"/>
      <c r="Q70" s="425"/>
      <c r="R70" s="425"/>
      <c r="S70" s="425"/>
      <c r="T70" s="425">
        <f t="shared" ref="T70:V72" si="14">T71</f>
        <v>100000</v>
      </c>
      <c r="U70" s="433">
        <f t="shared" si="14"/>
        <v>0</v>
      </c>
      <c r="V70" s="425">
        <f t="shared" si="14"/>
        <v>0</v>
      </c>
    </row>
    <row r="71" spans="1:22" x14ac:dyDescent="0.2">
      <c r="A71" s="409"/>
      <c r="B71" s="427"/>
      <c r="C71" s="427"/>
      <c r="D71" s="427"/>
      <c r="E71" s="427"/>
      <c r="F71" s="427"/>
      <c r="G71" s="427"/>
      <c r="H71" s="427"/>
      <c r="I71" s="427"/>
      <c r="J71" s="427"/>
      <c r="K71" s="427" t="s">
        <v>182</v>
      </c>
      <c r="L71" s="421">
        <v>6340525050</v>
      </c>
      <c r="M71" s="422">
        <v>10</v>
      </c>
      <c r="N71" s="422">
        <v>0</v>
      </c>
      <c r="O71" s="423">
        <v>0</v>
      </c>
      <c r="P71" s="424"/>
      <c r="Q71" s="425"/>
      <c r="R71" s="425"/>
      <c r="S71" s="425"/>
      <c r="T71" s="425">
        <f t="shared" si="14"/>
        <v>100000</v>
      </c>
      <c r="U71" s="425">
        <f t="shared" si="14"/>
        <v>0</v>
      </c>
      <c r="V71" s="425">
        <f t="shared" si="14"/>
        <v>0</v>
      </c>
    </row>
    <row r="72" spans="1:22" x14ac:dyDescent="0.2">
      <c r="A72" s="409"/>
      <c r="B72" s="427"/>
      <c r="C72" s="427"/>
      <c r="D72" s="427"/>
      <c r="E72" s="427"/>
      <c r="F72" s="427"/>
      <c r="G72" s="427"/>
      <c r="H72" s="427"/>
      <c r="I72" s="427"/>
      <c r="J72" s="427"/>
      <c r="K72" s="427" t="s">
        <v>232</v>
      </c>
      <c r="L72" s="421">
        <v>6340525050</v>
      </c>
      <c r="M72" s="422">
        <v>10</v>
      </c>
      <c r="N72" s="422">
        <v>1</v>
      </c>
      <c r="O72" s="423">
        <v>0</v>
      </c>
      <c r="P72" s="424"/>
      <c r="Q72" s="425"/>
      <c r="R72" s="425"/>
      <c r="S72" s="425"/>
      <c r="T72" s="425">
        <f t="shared" si="14"/>
        <v>100000</v>
      </c>
      <c r="U72" s="425">
        <f t="shared" si="14"/>
        <v>0</v>
      </c>
      <c r="V72" s="425">
        <f t="shared" si="14"/>
        <v>0</v>
      </c>
    </row>
    <row r="73" spans="1:22" ht="25.5" x14ac:dyDescent="0.2">
      <c r="A73" s="409"/>
      <c r="B73" s="427"/>
      <c r="C73" s="427"/>
      <c r="D73" s="427"/>
      <c r="E73" s="427"/>
      <c r="F73" s="427"/>
      <c r="G73" s="427"/>
      <c r="H73" s="427"/>
      <c r="I73" s="427"/>
      <c r="J73" s="427"/>
      <c r="K73" s="427" t="s">
        <v>235</v>
      </c>
      <c r="L73" s="421">
        <v>6340525050</v>
      </c>
      <c r="M73" s="422">
        <v>10</v>
      </c>
      <c r="N73" s="422">
        <v>1</v>
      </c>
      <c r="O73" s="423">
        <v>310</v>
      </c>
      <c r="P73" s="424"/>
      <c r="Q73" s="425"/>
      <c r="R73" s="425"/>
      <c r="S73" s="425"/>
      <c r="T73" s="425">
        <v>100000</v>
      </c>
      <c r="U73" s="425">
        <v>0</v>
      </c>
      <c r="V73" s="425">
        <v>0</v>
      </c>
    </row>
    <row r="74" spans="1:22" ht="51" x14ac:dyDescent="0.2">
      <c r="A74" s="409"/>
      <c r="B74" s="427"/>
      <c r="C74" s="427"/>
      <c r="D74" s="427"/>
      <c r="E74" s="427"/>
      <c r="F74" s="427"/>
      <c r="G74" s="427"/>
      <c r="H74" s="427"/>
      <c r="I74" s="427"/>
      <c r="J74" s="427"/>
      <c r="K74" s="427" t="s">
        <v>214</v>
      </c>
      <c r="L74" s="421">
        <v>6340551180</v>
      </c>
      <c r="M74" s="422">
        <v>0</v>
      </c>
      <c r="N74" s="422">
        <v>0</v>
      </c>
      <c r="O74" s="423">
        <v>0</v>
      </c>
      <c r="P74" s="424"/>
      <c r="Q74" s="425"/>
      <c r="R74" s="425"/>
      <c r="S74" s="425"/>
      <c r="T74" s="425">
        <f t="shared" ref="T74:V75" si="15">T75</f>
        <v>175076.24</v>
      </c>
      <c r="U74" s="425">
        <f t="shared" si="15"/>
        <v>192426.15</v>
      </c>
      <c r="V74" s="425">
        <f t="shared" si="15"/>
        <v>199604.27</v>
      </c>
    </row>
    <row r="75" spans="1:22" x14ac:dyDescent="0.2">
      <c r="A75" s="409"/>
      <c r="B75" s="427"/>
      <c r="C75" s="427"/>
      <c r="D75" s="427"/>
      <c r="E75" s="427"/>
      <c r="F75" s="427"/>
      <c r="G75" s="427"/>
      <c r="H75" s="427"/>
      <c r="I75" s="427"/>
      <c r="J75" s="427"/>
      <c r="K75" s="427" t="s">
        <v>171</v>
      </c>
      <c r="L75" s="421">
        <v>6340551180</v>
      </c>
      <c r="M75" s="422">
        <v>2</v>
      </c>
      <c r="N75" s="422">
        <v>0</v>
      </c>
      <c r="O75" s="423">
        <v>0</v>
      </c>
      <c r="P75" s="424"/>
      <c r="Q75" s="425"/>
      <c r="R75" s="425"/>
      <c r="S75" s="425"/>
      <c r="T75" s="425">
        <f t="shared" si="15"/>
        <v>175076.24</v>
      </c>
      <c r="U75" s="425">
        <f t="shared" si="15"/>
        <v>192426.15</v>
      </c>
      <c r="V75" s="425">
        <f t="shared" si="15"/>
        <v>199604.27</v>
      </c>
    </row>
    <row r="76" spans="1:22" x14ac:dyDescent="0.2">
      <c r="A76" s="409"/>
      <c r="B76" s="427"/>
      <c r="C76" s="427"/>
      <c r="D76" s="427"/>
      <c r="E76" s="427"/>
      <c r="F76" s="427"/>
      <c r="G76" s="427"/>
      <c r="H76" s="427"/>
      <c r="I76" s="427"/>
      <c r="J76" s="427"/>
      <c r="K76" s="427" t="s">
        <v>314</v>
      </c>
      <c r="L76" s="421">
        <v>6340551180</v>
      </c>
      <c r="M76" s="422">
        <v>2</v>
      </c>
      <c r="N76" s="422">
        <v>3</v>
      </c>
      <c r="O76" s="423">
        <v>0</v>
      </c>
      <c r="P76" s="424"/>
      <c r="Q76" s="425"/>
      <c r="R76" s="425"/>
      <c r="S76" s="425"/>
      <c r="T76" s="425">
        <f>T77+T78</f>
        <v>175076.24</v>
      </c>
      <c r="U76" s="425">
        <f>U77+U78</f>
        <v>192426.15</v>
      </c>
      <c r="V76" s="425">
        <f>V77+V78</f>
        <v>199604.27</v>
      </c>
    </row>
    <row r="77" spans="1:22" ht="38.25" x14ac:dyDescent="0.2">
      <c r="A77" s="409"/>
      <c r="B77" s="427"/>
      <c r="C77" s="427"/>
      <c r="D77" s="427"/>
      <c r="E77" s="427"/>
      <c r="F77" s="427"/>
      <c r="G77" s="427"/>
      <c r="H77" s="427"/>
      <c r="I77" s="427"/>
      <c r="J77" s="427"/>
      <c r="K77" s="427" t="s">
        <v>194</v>
      </c>
      <c r="L77" s="421">
        <v>6340551180</v>
      </c>
      <c r="M77" s="422">
        <v>2</v>
      </c>
      <c r="N77" s="422">
        <v>3</v>
      </c>
      <c r="O77" s="423">
        <v>120</v>
      </c>
      <c r="P77" s="424"/>
      <c r="Q77" s="425"/>
      <c r="R77" s="425"/>
      <c r="S77" s="425"/>
      <c r="T77" s="425">
        <v>169260</v>
      </c>
      <c r="U77" s="425">
        <v>182280</v>
      </c>
      <c r="V77" s="425">
        <v>195300</v>
      </c>
    </row>
    <row r="78" spans="1:22" ht="38.25" x14ac:dyDescent="0.2">
      <c r="A78" s="409"/>
      <c r="B78" s="427"/>
      <c r="C78" s="427"/>
      <c r="D78" s="427"/>
      <c r="E78" s="427"/>
      <c r="F78" s="427"/>
      <c r="G78" s="427"/>
      <c r="H78" s="427"/>
      <c r="I78" s="427"/>
      <c r="J78" s="427"/>
      <c r="K78" s="427" t="s">
        <v>197</v>
      </c>
      <c r="L78" s="421">
        <v>6340551180</v>
      </c>
      <c r="M78" s="422">
        <v>2</v>
      </c>
      <c r="N78" s="422">
        <v>3</v>
      </c>
      <c r="O78" s="423">
        <v>240</v>
      </c>
      <c r="P78" s="424"/>
      <c r="Q78" s="425"/>
      <c r="R78" s="425"/>
      <c r="S78" s="425"/>
      <c r="T78" s="425">
        <v>5816.24</v>
      </c>
      <c r="U78" s="425">
        <v>10146.15</v>
      </c>
      <c r="V78" s="425">
        <v>4304.2700000000004</v>
      </c>
    </row>
    <row r="79" spans="1:22" ht="25.5" x14ac:dyDescent="0.2">
      <c r="A79" s="409"/>
      <c r="B79" s="427"/>
      <c r="C79" s="427"/>
      <c r="D79" s="427"/>
      <c r="E79" s="427"/>
      <c r="F79" s="427"/>
      <c r="G79" s="427"/>
      <c r="H79" s="427"/>
      <c r="I79" s="427"/>
      <c r="J79" s="427"/>
      <c r="K79" s="427" t="s">
        <v>212</v>
      </c>
      <c r="L79" s="421">
        <v>6340595100</v>
      </c>
      <c r="M79" s="422">
        <v>0</v>
      </c>
      <c r="N79" s="422">
        <v>0</v>
      </c>
      <c r="O79" s="423">
        <v>0</v>
      </c>
      <c r="P79" s="424"/>
      <c r="Q79" s="425"/>
      <c r="R79" s="425"/>
      <c r="S79" s="425"/>
      <c r="T79" s="425">
        <f t="shared" ref="T79:V81" si="16">T80</f>
        <v>4392</v>
      </c>
      <c r="U79" s="425">
        <f t="shared" si="16"/>
        <v>4392</v>
      </c>
      <c r="V79" s="425">
        <f t="shared" si="16"/>
        <v>4392</v>
      </c>
    </row>
    <row r="80" spans="1:22" x14ac:dyDescent="0.2">
      <c r="A80" s="409"/>
      <c r="B80" s="427"/>
      <c r="C80" s="427"/>
      <c r="D80" s="427"/>
      <c r="E80" s="427"/>
      <c r="F80" s="427"/>
      <c r="G80" s="427"/>
      <c r="H80" s="427"/>
      <c r="I80" s="427"/>
      <c r="J80" s="427"/>
      <c r="K80" s="427" t="s">
        <v>315</v>
      </c>
      <c r="L80" s="421">
        <v>6340595100</v>
      </c>
      <c r="M80" s="422">
        <v>1</v>
      </c>
      <c r="N80" s="422">
        <v>0</v>
      </c>
      <c r="O80" s="423">
        <v>0</v>
      </c>
      <c r="P80" s="424"/>
      <c r="Q80" s="425"/>
      <c r="R80" s="425"/>
      <c r="S80" s="425"/>
      <c r="T80" s="425">
        <f t="shared" si="16"/>
        <v>4392</v>
      </c>
      <c r="U80" s="425">
        <f t="shared" si="16"/>
        <v>4392</v>
      </c>
      <c r="V80" s="425">
        <f t="shared" si="16"/>
        <v>4392</v>
      </c>
    </row>
    <row r="81" spans="1:22" x14ac:dyDescent="0.2">
      <c r="A81" s="409"/>
      <c r="B81" s="427"/>
      <c r="C81" s="427"/>
      <c r="D81" s="427"/>
      <c r="E81" s="427"/>
      <c r="F81" s="427"/>
      <c r="G81" s="427"/>
      <c r="H81" s="427"/>
      <c r="I81" s="427"/>
      <c r="J81" s="427"/>
      <c r="K81" s="427" t="s">
        <v>170</v>
      </c>
      <c r="L81" s="421">
        <v>6340595100</v>
      </c>
      <c r="M81" s="422">
        <v>1</v>
      </c>
      <c r="N81" s="422">
        <v>13</v>
      </c>
      <c r="O81" s="423">
        <v>0</v>
      </c>
      <c r="P81" s="424"/>
      <c r="Q81" s="425"/>
      <c r="R81" s="425"/>
      <c r="S81" s="425"/>
      <c r="T81" s="425">
        <f t="shared" si="16"/>
        <v>4392</v>
      </c>
      <c r="U81" s="425">
        <f t="shared" si="16"/>
        <v>4392</v>
      </c>
      <c r="V81" s="425">
        <f t="shared" si="16"/>
        <v>4392</v>
      </c>
    </row>
    <row r="82" spans="1:22" x14ac:dyDescent="0.2">
      <c r="A82" s="409"/>
      <c r="B82" s="420" t="s">
        <v>199</v>
      </c>
      <c r="C82" s="420"/>
      <c r="D82" s="420"/>
      <c r="E82" s="420"/>
      <c r="F82" s="420"/>
      <c r="G82" s="420"/>
      <c r="H82" s="420"/>
      <c r="I82" s="420"/>
      <c r="J82" s="420"/>
      <c r="K82" s="420"/>
      <c r="L82" s="421">
        <v>6340595100</v>
      </c>
      <c r="M82" s="422">
        <v>1</v>
      </c>
      <c r="N82" s="422">
        <v>13</v>
      </c>
      <c r="O82" s="423">
        <v>850</v>
      </c>
      <c r="P82" s="424"/>
      <c r="Q82" s="425"/>
      <c r="R82" s="425"/>
      <c r="S82" s="425"/>
      <c r="T82" s="425">
        <v>4392</v>
      </c>
      <c r="U82" s="425">
        <v>4392</v>
      </c>
      <c r="V82" s="425">
        <v>4392</v>
      </c>
    </row>
    <row r="83" spans="1:22" x14ac:dyDescent="0.2">
      <c r="A83" s="409"/>
      <c r="B83" s="420" t="s">
        <v>207</v>
      </c>
      <c r="C83" s="420"/>
      <c r="D83" s="420"/>
      <c r="E83" s="420"/>
      <c r="F83" s="420"/>
      <c r="G83" s="420"/>
      <c r="H83" s="420"/>
      <c r="I83" s="420"/>
      <c r="J83" s="420"/>
      <c r="K83" s="420"/>
      <c r="L83" s="421">
        <v>7700000000</v>
      </c>
      <c r="M83" s="422">
        <v>0</v>
      </c>
      <c r="N83" s="422">
        <v>0</v>
      </c>
      <c r="O83" s="423">
        <v>0</v>
      </c>
      <c r="P83" s="424"/>
      <c r="Q83" s="425"/>
      <c r="R83" s="425"/>
      <c r="S83" s="425"/>
      <c r="T83" s="425">
        <f t="shared" ref="T83:V85" si="17">T84</f>
        <v>15000</v>
      </c>
      <c r="U83" s="425">
        <f t="shared" si="17"/>
        <v>0</v>
      </c>
      <c r="V83" s="425">
        <f t="shared" si="17"/>
        <v>0</v>
      </c>
    </row>
    <row r="84" spans="1:22" ht="38.25" x14ac:dyDescent="0.2">
      <c r="A84" s="409"/>
      <c r="B84" s="427"/>
      <c r="C84" s="427"/>
      <c r="D84" s="427"/>
      <c r="E84" s="427"/>
      <c r="F84" s="427"/>
      <c r="G84" s="427"/>
      <c r="H84" s="427"/>
      <c r="I84" s="427"/>
      <c r="J84" s="427"/>
      <c r="K84" s="427" t="s">
        <v>208</v>
      </c>
      <c r="L84" s="421">
        <v>7710000000</v>
      </c>
      <c r="M84" s="422">
        <v>0</v>
      </c>
      <c r="N84" s="422">
        <v>0</v>
      </c>
      <c r="O84" s="423">
        <v>0</v>
      </c>
      <c r="P84" s="424"/>
      <c r="Q84" s="425"/>
      <c r="R84" s="425"/>
      <c r="S84" s="425"/>
      <c r="T84" s="425">
        <f t="shared" si="17"/>
        <v>15000</v>
      </c>
      <c r="U84" s="425">
        <f t="shared" si="17"/>
        <v>0</v>
      </c>
      <c r="V84" s="425">
        <f t="shared" si="17"/>
        <v>0</v>
      </c>
    </row>
    <row r="85" spans="1:22" ht="38.25" x14ac:dyDescent="0.2">
      <c r="A85" s="409"/>
      <c r="B85" s="427"/>
      <c r="C85" s="427"/>
      <c r="D85" s="427"/>
      <c r="E85" s="427"/>
      <c r="F85" s="427"/>
      <c r="G85" s="427"/>
      <c r="H85" s="427"/>
      <c r="I85" s="427"/>
      <c r="J85" s="427"/>
      <c r="K85" s="427" t="s">
        <v>209</v>
      </c>
      <c r="L85" s="421">
        <v>7710000040</v>
      </c>
      <c r="M85" s="422">
        <v>0</v>
      </c>
      <c r="N85" s="422">
        <v>0</v>
      </c>
      <c r="O85" s="423">
        <v>0</v>
      </c>
      <c r="P85" s="424"/>
      <c r="Q85" s="425"/>
      <c r="R85" s="425"/>
      <c r="S85" s="425"/>
      <c r="T85" s="425">
        <f t="shared" si="17"/>
        <v>15000</v>
      </c>
      <c r="U85" s="425">
        <f t="shared" si="17"/>
        <v>0</v>
      </c>
      <c r="V85" s="425">
        <f t="shared" si="17"/>
        <v>0</v>
      </c>
    </row>
    <row r="86" spans="1:22" x14ac:dyDescent="0.2">
      <c r="A86" s="409"/>
      <c r="B86" s="427"/>
      <c r="C86" s="427"/>
      <c r="D86" s="427"/>
      <c r="E86" s="427"/>
      <c r="F86" s="427"/>
      <c r="G86" s="427"/>
      <c r="H86" s="427"/>
      <c r="I86" s="427"/>
      <c r="J86" s="427"/>
      <c r="K86" s="427" t="s">
        <v>315</v>
      </c>
      <c r="L86" s="421">
        <v>7710000040</v>
      </c>
      <c r="M86" s="422">
        <v>1</v>
      </c>
      <c r="N86" s="422">
        <v>0</v>
      </c>
      <c r="O86" s="423">
        <v>0</v>
      </c>
      <c r="P86" s="424"/>
      <c r="Q86" s="425"/>
      <c r="R86" s="425"/>
      <c r="S86" s="425"/>
      <c r="T86" s="425">
        <v>15000</v>
      </c>
      <c r="U86" s="425">
        <f>U87</f>
        <v>0</v>
      </c>
      <c r="V86" s="425">
        <f>V87</f>
        <v>0</v>
      </c>
    </row>
    <row r="87" spans="1:22" x14ac:dyDescent="0.2">
      <c r="A87" s="409"/>
      <c r="B87" s="427"/>
      <c r="C87" s="427"/>
      <c r="D87" s="427"/>
      <c r="E87" s="427"/>
      <c r="F87" s="427"/>
      <c r="G87" s="427"/>
      <c r="H87" s="427"/>
      <c r="I87" s="427"/>
      <c r="J87" s="427"/>
      <c r="K87" s="427" t="s">
        <v>169</v>
      </c>
      <c r="L87" s="421">
        <v>7710000040</v>
      </c>
      <c r="M87" s="422">
        <v>1</v>
      </c>
      <c r="N87" s="422">
        <v>11</v>
      </c>
      <c r="O87" s="423">
        <v>0</v>
      </c>
      <c r="P87" s="424"/>
      <c r="Q87" s="425"/>
      <c r="R87" s="425"/>
      <c r="S87" s="425"/>
      <c r="T87" s="425">
        <v>15000</v>
      </c>
      <c r="U87" s="425">
        <f>U88</f>
        <v>0</v>
      </c>
      <c r="V87" s="425">
        <f>V88</f>
        <v>0</v>
      </c>
    </row>
    <row r="88" spans="1:22" x14ac:dyDescent="0.2">
      <c r="A88" s="409"/>
      <c r="B88" s="427"/>
      <c r="C88" s="427"/>
      <c r="D88" s="427"/>
      <c r="E88" s="427"/>
      <c r="F88" s="427"/>
      <c r="G88" s="427"/>
      <c r="H88" s="427"/>
      <c r="I88" s="427"/>
      <c r="J88" s="427"/>
      <c r="K88" s="427" t="s">
        <v>210</v>
      </c>
      <c r="L88" s="421">
        <v>7710000040</v>
      </c>
      <c r="M88" s="422">
        <v>1</v>
      </c>
      <c r="N88" s="422">
        <v>11</v>
      </c>
      <c r="O88" s="423">
        <v>870</v>
      </c>
      <c r="P88" s="424"/>
      <c r="Q88" s="425"/>
      <c r="R88" s="425"/>
      <c r="S88" s="425"/>
      <c r="T88" s="425">
        <v>15000</v>
      </c>
      <c r="U88" s="425">
        <v>0</v>
      </c>
      <c r="V88" s="425">
        <v>0</v>
      </c>
    </row>
    <row r="89" spans="1:22" x14ac:dyDescent="0.2">
      <c r="A89" s="409"/>
      <c r="B89" s="427"/>
      <c r="C89" s="427"/>
      <c r="D89" s="427"/>
      <c r="E89" s="427"/>
      <c r="F89" s="427"/>
      <c r="G89" s="427"/>
      <c r="H89" s="427"/>
      <c r="I89" s="427"/>
      <c r="J89" s="427"/>
      <c r="K89" s="427"/>
      <c r="L89" s="421"/>
      <c r="M89" s="422"/>
      <c r="N89" s="422"/>
      <c r="O89" s="423"/>
      <c r="P89" s="424"/>
      <c r="Q89" s="425"/>
      <c r="R89" s="425"/>
      <c r="S89" s="425"/>
      <c r="T89" s="425"/>
      <c r="U89" s="425"/>
      <c r="V89" s="425"/>
    </row>
    <row r="90" spans="1:22" x14ac:dyDescent="0.2">
      <c r="A90" s="409"/>
      <c r="B90" s="427"/>
      <c r="C90" s="427"/>
      <c r="D90" s="427"/>
      <c r="E90" s="427"/>
      <c r="F90" s="427"/>
      <c r="G90" s="427"/>
      <c r="H90" s="427"/>
      <c r="I90" s="427"/>
      <c r="J90" s="427"/>
      <c r="K90" s="427"/>
      <c r="L90" s="421"/>
      <c r="M90" s="422"/>
      <c r="N90" s="422"/>
      <c r="O90" s="423"/>
      <c r="P90" s="424"/>
      <c r="Q90" s="425"/>
      <c r="R90" s="425"/>
      <c r="S90" s="425"/>
      <c r="T90" s="425"/>
      <c r="U90" s="425"/>
      <c r="V90" s="425"/>
    </row>
    <row r="91" spans="1:22" s="180" customFormat="1" x14ac:dyDescent="0.2">
      <c r="A91" s="222" t="s">
        <v>178</v>
      </c>
      <c r="B91" s="438" t="s">
        <v>316</v>
      </c>
      <c r="C91" s="438"/>
      <c r="D91" s="438"/>
      <c r="E91" s="438"/>
      <c r="F91" s="438"/>
      <c r="G91" s="438"/>
      <c r="H91" s="438"/>
      <c r="I91" s="438"/>
      <c r="J91" s="438"/>
      <c r="K91" s="438"/>
      <c r="L91" s="439" t="s">
        <v>185</v>
      </c>
      <c r="M91" s="439" t="s">
        <v>185</v>
      </c>
      <c r="N91" s="439" t="s">
        <v>185</v>
      </c>
      <c r="O91" s="439" t="s">
        <v>185</v>
      </c>
      <c r="P91" s="440" t="s">
        <v>317</v>
      </c>
      <c r="Q91" s="425">
        <v>5721600</v>
      </c>
      <c r="R91" s="425">
        <v>5316600</v>
      </c>
      <c r="S91" s="425">
        <v>5237700</v>
      </c>
      <c r="T91" s="425">
        <f>T13+T83</f>
        <v>9155776.2400000002</v>
      </c>
      <c r="U91" s="426">
        <f>U13+U83</f>
        <v>8649426.1500000004</v>
      </c>
      <c r="V91" s="425">
        <f>V13+V83</f>
        <v>9132604.2699999996</v>
      </c>
    </row>
    <row r="92" spans="1:22" x14ac:dyDescent="0.2">
      <c r="A92" s="409"/>
      <c r="B92" s="441"/>
      <c r="C92" s="442"/>
      <c r="D92" s="442"/>
      <c r="E92" s="442"/>
      <c r="F92" s="443"/>
      <c r="G92" s="443"/>
      <c r="H92" s="443"/>
      <c r="I92" s="443"/>
      <c r="J92" s="443"/>
      <c r="K92" s="444"/>
      <c r="L92" s="443" t="s">
        <v>318</v>
      </c>
      <c r="M92" s="443">
        <v>1</v>
      </c>
      <c r="N92" s="443">
        <v>13</v>
      </c>
      <c r="O92" s="443" t="s">
        <v>319</v>
      </c>
      <c r="P92" s="443"/>
      <c r="Q92" s="445">
        <v>5721600</v>
      </c>
      <c r="R92" s="445">
        <v>5316600</v>
      </c>
      <c r="S92" s="445">
        <v>5237700</v>
      </c>
      <c r="T92" s="446">
        <v>0</v>
      </c>
      <c r="U92" s="446">
        <v>0</v>
      </c>
      <c r="V92" s="447">
        <v>0</v>
      </c>
    </row>
  </sheetData>
  <mergeCells count="27">
    <mergeCell ref="B82:K82"/>
    <mergeCell ref="B83:K83"/>
    <mergeCell ref="B91:K91"/>
    <mergeCell ref="B39:K39"/>
    <mergeCell ref="B40:K40"/>
    <mergeCell ref="B45:K45"/>
    <mergeCell ref="B46:K46"/>
    <mergeCell ref="B50:K50"/>
    <mergeCell ref="C55:K55"/>
    <mergeCell ref="B26:K26"/>
    <mergeCell ref="B27:K27"/>
    <mergeCell ref="B28:K28"/>
    <mergeCell ref="B29:K29"/>
    <mergeCell ref="C34:K34"/>
    <mergeCell ref="B38:K38"/>
    <mergeCell ref="B13:K13"/>
    <mergeCell ref="C15:K15"/>
    <mergeCell ref="B20:K20"/>
    <mergeCell ref="B23:K23"/>
    <mergeCell ref="B24:K24"/>
    <mergeCell ref="B25:K25"/>
    <mergeCell ref="P1:R1"/>
    <mergeCell ref="T1:U1"/>
    <mergeCell ref="O2:U2"/>
    <mergeCell ref="O3:V3"/>
    <mergeCell ref="T4:V4"/>
    <mergeCell ref="B11:K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/>
  </sheetViews>
  <sheetFormatPr defaultRowHeight="12.75" x14ac:dyDescent="0.2"/>
  <sheetData>
    <row r="1" spans="1:15" ht="18.75" x14ac:dyDescent="0.2">
      <c r="O1" s="450" t="s">
        <v>320</v>
      </c>
    </row>
    <row r="2" spans="1:15" ht="18.75" x14ac:dyDescent="0.2">
      <c r="O2" s="450" t="s">
        <v>321</v>
      </c>
    </row>
    <row r="3" spans="1:15" ht="18.75" x14ac:dyDescent="0.2">
      <c r="O3" s="450" t="s">
        <v>322</v>
      </c>
    </row>
    <row r="4" spans="1:15" ht="18.75" x14ac:dyDescent="0.2">
      <c r="O4" s="450" t="s">
        <v>323</v>
      </c>
    </row>
    <row r="5" spans="1:15" ht="18.75" x14ac:dyDescent="0.2">
      <c r="O5" s="450" t="s">
        <v>324</v>
      </c>
    </row>
    <row r="6" spans="1:15" ht="18.75" x14ac:dyDescent="0.2">
      <c r="O6" s="450" t="s">
        <v>325</v>
      </c>
    </row>
    <row r="7" spans="1:15" ht="18.75" x14ac:dyDescent="0.2">
      <c r="O7" s="450" t="s">
        <v>156</v>
      </c>
    </row>
    <row r="8" spans="1:15" ht="19.5" customHeight="1" x14ac:dyDescent="0.2">
      <c r="A8" s="451" t="s">
        <v>326</v>
      </c>
    </row>
    <row r="9" spans="1:15" ht="49.5" customHeight="1" x14ac:dyDescent="0.2">
      <c r="A9" s="475" t="s">
        <v>342</v>
      </c>
      <c r="B9" s="475"/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</row>
    <row r="10" spans="1:15" ht="18.75" x14ac:dyDescent="0.2">
      <c r="A10" s="452"/>
    </row>
    <row r="11" spans="1:15" ht="15.75" thickBot="1" x14ac:dyDescent="0.3">
      <c r="A11" s="453"/>
      <c r="B11" s="453"/>
      <c r="C11" s="459"/>
      <c r="D11" s="459"/>
      <c r="E11" s="459"/>
      <c r="F11" s="459"/>
      <c r="G11" s="459"/>
      <c r="H11" s="459"/>
      <c r="I11" s="459"/>
      <c r="J11" s="459"/>
      <c r="K11" s="453"/>
      <c r="L11" s="459"/>
      <c r="M11" s="459"/>
      <c r="N11" s="460" t="s">
        <v>327</v>
      </c>
      <c r="O11" s="460"/>
    </row>
    <row r="12" spans="1:15" ht="63" customHeight="1" thickBot="1" x14ac:dyDescent="0.25">
      <c r="A12" s="461" t="s">
        <v>328</v>
      </c>
      <c r="B12" s="461" t="s">
        <v>329</v>
      </c>
      <c r="C12" s="464" t="s">
        <v>330</v>
      </c>
      <c r="D12" s="463"/>
      <c r="E12" s="463"/>
      <c r="F12" s="463"/>
      <c r="G12" s="463"/>
      <c r="H12" s="463"/>
      <c r="I12" s="463"/>
      <c r="J12" s="463"/>
      <c r="K12" s="465"/>
      <c r="L12" s="466" t="s">
        <v>331</v>
      </c>
      <c r="M12" s="463"/>
      <c r="N12" s="463"/>
      <c r="O12" s="465"/>
    </row>
    <row r="13" spans="1:15" ht="13.5" thickBot="1" x14ac:dyDescent="0.25">
      <c r="A13" s="462"/>
      <c r="B13" s="462"/>
      <c r="C13" s="454" t="s">
        <v>332</v>
      </c>
      <c r="D13" s="464" t="s">
        <v>333</v>
      </c>
      <c r="E13" s="467"/>
      <c r="F13" s="464" t="s">
        <v>334</v>
      </c>
      <c r="G13" s="467"/>
      <c r="H13" s="464" t="s">
        <v>335</v>
      </c>
      <c r="I13" s="467"/>
      <c r="J13" s="464" t="s">
        <v>336</v>
      </c>
      <c r="K13" s="467"/>
      <c r="L13" s="454" t="s">
        <v>23</v>
      </c>
      <c r="M13" s="464" t="s">
        <v>25</v>
      </c>
      <c r="N13" s="467"/>
      <c r="O13" s="454" t="s">
        <v>33</v>
      </c>
    </row>
    <row r="14" spans="1:15" ht="13.5" thickBot="1" x14ac:dyDescent="0.25">
      <c r="A14" s="468" t="s">
        <v>337</v>
      </c>
      <c r="B14" s="469"/>
      <c r="C14" s="466"/>
      <c r="D14" s="463"/>
      <c r="E14" s="463"/>
      <c r="F14" s="463"/>
      <c r="G14" s="463"/>
      <c r="H14" s="463"/>
      <c r="I14" s="465"/>
      <c r="J14" s="466"/>
      <c r="K14" s="467"/>
      <c r="L14" s="454" t="s">
        <v>338</v>
      </c>
      <c r="M14" s="464" t="s">
        <v>339</v>
      </c>
      <c r="N14" s="467"/>
      <c r="O14" s="454" t="s">
        <v>339</v>
      </c>
    </row>
    <row r="15" spans="1:15" ht="115.5" thickBot="1" x14ac:dyDescent="0.25">
      <c r="A15" s="455">
        <v>1</v>
      </c>
      <c r="B15" s="456" t="s">
        <v>234</v>
      </c>
      <c r="C15" s="457">
        <v>10</v>
      </c>
      <c r="D15" s="470">
        <v>1</v>
      </c>
      <c r="E15" s="471"/>
      <c r="F15" s="472">
        <v>6340525050</v>
      </c>
      <c r="G15" s="473"/>
      <c r="H15" s="470" t="s">
        <v>340</v>
      </c>
      <c r="I15" s="471"/>
      <c r="J15" s="470" t="s">
        <v>341</v>
      </c>
      <c r="K15" s="471"/>
      <c r="L15" s="457">
        <v>100</v>
      </c>
      <c r="M15" s="470">
        <v>0</v>
      </c>
      <c r="N15" s="471"/>
      <c r="O15" s="457">
        <v>0</v>
      </c>
    </row>
    <row r="16" spans="1:15" ht="15" x14ac:dyDescent="0.2">
      <c r="A16" s="458"/>
      <c r="B16" s="458"/>
      <c r="C16" s="458"/>
      <c r="D16" s="458"/>
      <c r="E16" s="458"/>
      <c r="F16" s="458"/>
      <c r="G16" s="458"/>
      <c r="H16" s="458"/>
      <c r="I16" s="458"/>
      <c r="J16" s="458"/>
      <c r="K16" s="458"/>
      <c r="L16" s="458"/>
      <c r="M16" s="458"/>
      <c r="N16" s="458"/>
      <c r="O16" s="458"/>
    </row>
    <row r="17" spans="1:1" ht="18.75" x14ac:dyDescent="0.2">
      <c r="A17" s="450"/>
    </row>
    <row r="18" spans="1:1" ht="15.75" x14ac:dyDescent="0.2">
      <c r="A18" s="474"/>
    </row>
  </sheetData>
  <mergeCells count="25">
    <mergeCell ref="A9:O9"/>
    <mergeCell ref="A14:B14"/>
    <mergeCell ref="C14:I14"/>
    <mergeCell ref="J14:K14"/>
    <mergeCell ref="M14:N14"/>
    <mergeCell ref="D15:E15"/>
    <mergeCell ref="F15:G15"/>
    <mergeCell ref="H15:I15"/>
    <mergeCell ref="J15:K15"/>
    <mergeCell ref="M15:N15"/>
    <mergeCell ref="A12:A13"/>
    <mergeCell ref="B12:B13"/>
    <mergeCell ref="C12:K12"/>
    <mergeCell ref="L12:O12"/>
    <mergeCell ref="D13:E13"/>
    <mergeCell ref="F13:G13"/>
    <mergeCell ref="H13:I13"/>
    <mergeCell ref="J13:K13"/>
    <mergeCell ref="M13:N13"/>
    <mergeCell ref="C11:D11"/>
    <mergeCell ref="E11:F11"/>
    <mergeCell ref="G11:H11"/>
    <mergeCell ref="I11:J11"/>
    <mergeCell ref="L11:M11"/>
    <mergeCell ref="N11:O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476" customWidth="1"/>
    <col min="5" max="6" width="17" customWidth="1"/>
  </cols>
  <sheetData>
    <row r="1" spans="1:6" ht="15.75" customHeight="1" x14ac:dyDescent="0.2">
      <c r="E1" s="477" t="s">
        <v>343</v>
      </c>
      <c r="F1" s="477"/>
    </row>
    <row r="2" spans="1:6" x14ac:dyDescent="0.2">
      <c r="E2" s="477" t="s">
        <v>154</v>
      </c>
      <c r="F2" s="477"/>
    </row>
    <row r="3" spans="1:6" x14ac:dyDescent="0.2">
      <c r="E3" s="478" t="s">
        <v>155</v>
      </c>
      <c r="F3" s="478"/>
    </row>
    <row r="4" spans="1:6" ht="15.75" x14ac:dyDescent="0.25">
      <c r="D4" s="479"/>
      <c r="E4" s="480" t="s">
        <v>156</v>
      </c>
      <c r="F4" s="480"/>
    </row>
    <row r="5" spans="1:6" ht="14.25" customHeight="1" x14ac:dyDescent="0.2">
      <c r="C5" s="481"/>
      <c r="D5" s="482"/>
    </row>
    <row r="6" spans="1:6" ht="93" customHeight="1" x14ac:dyDescent="0.3">
      <c r="A6" s="26" t="s">
        <v>344</v>
      </c>
      <c r="B6" s="26"/>
      <c r="C6" s="26"/>
      <c r="D6" s="26"/>
      <c r="E6" s="26"/>
      <c r="F6" s="26"/>
    </row>
    <row r="7" spans="1:6" ht="24.75" customHeight="1" x14ac:dyDescent="0.3">
      <c r="A7" s="24"/>
      <c r="B7" s="483"/>
      <c r="C7" s="484" t="s">
        <v>345</v>
      </c>
      <c r="D7" s="485"/>
      <c r="E7" s="483"/>
      <c r="F7" s="486" t="s">
        <v>345</v>
      </c>
    </row>
    <row r="8" spans="1:6" ht="122.25" customHeight="1" x14ac:dyDescent="0.3">
      <c r="A8" s="26" t="s">
        <v>346</v>
      </c>
      <c r="B8" s="26"/>
      <c r="C8" s="26"/>
      <c r="D8" s="26"/>
      <c r="E8" s="26"/>
      <c r="F8" s="26"/>
    </row>
    <row r="9" spans="1:6" ht="32.25" customHeight="1" x14ac:dyDescent="0.3">
      <c r="A9" s="487"/>
      <c r="B9" s="487"/>
      <c r="C9" s="488"/>
      <c r="F9" s="449" t="s">
        <v>22</v>
      </c>
    </row>
    <row r="10" spans="1:6" ht="15" x14ac:dyDescent="0.25">
      <c r="A10" s="489" t="s">
        <v>328</v>
      </c>
      <c r="B10" s="490" t="s">
        <v>347</v>
      </c>
      <c r="C10" s="491" t="s">
        <v>289</v>
      </c>
      <c r="D10" s="492" t="s">
        <v>23</v>
      </c>
      <c r="E10" s="492" t="s">
        <v>25</v>
      </c>
      <c r="F10" s="492" t="s">
        <v>33</v>
      </c>
    </row>
    <row r="11" spans="1:6" ht="15" x14ac:dyDescent="0.25">
      <c r="A11" s="493" t="s">
        <v>348</v>
      </c>
      <c r="B11" s="494" t="s">
        <v>349</v>
      </c>
      <c r="C11" s="495">
        <v>545200</v>
      </c>
      <c r="D11" s="496">
        <v>2981600</v>
      </c>
      <c r="E11" s="496">
        <v>3677300</v>
      </c>
      <c r="F11" s="496">
        <v>3677300</v>
      </c>
    </row>
    <row r="12" spans="1:6" ht="14.25" x14ac:dyDescent="0.2">
      <c r="A12" s="497"/>
      <c r="B12" s="497" t="s">
        <v>350</v>
      </c>
      <c r="C12" s="498">
        <f>SUM(C11:C11)</f>
        <v>545200</v>
      </c>
      <c r="D12" s="499">
        <f>SUM(D11:D11)</f>
        <v>2981600</v>
      </c>
      <c r="E12" s="499">
        <f>SUM(E11:E11)</f>
        <v>3677300</v>
      </c>
      <c r="F12" s="499">
        <f>SUM(F11:F11)</f>
        <v>3677300</v>
      </c>
    </row>
    <row r="17" spans="1:6" ht="18.75" x14ac:dyDescent="0.3">
      <c r="A17" s="26"/>
      <c r="B17" s="26"/>
      <c r="C17" s="26"/>
      <c r="D17" s="26"/>
      <c r="E17" s="26"/>
      <c r="F17" s="26"/>
    </row>
    <row r="18" spans="1:6" ht="18.75" x14ac:dyDescent="0.3">
      <c r="A18" s="24"/>
      <c r="B18" s="483"/>
      <c r="C18" s="484" t="s">
        <v>345</v>
      </c>
      <c r="D18" s="485"/>
      <c r="E18" s="483"/>
      <c r="F18" s="486" t="s">
        <v>351</v>
      </c>
    </row>
    <row r="19" spans="1:6" ht="118.5" customHeight="1" x14ac:dyDescent="0.3">
      <c r="A19" s="26" t="s">
        <v>352</v>
      </c>
      <c r="B19" s="26"/>
      <c r="C19" s="26"/>
      <c r="D19" s="26"/>
      <c r="E19" s="26"/>
      <c r="F19" s="26"/>
    </row>
    <row r="20" spans="1:6" ht="88.5" customHeight="1" x14ac:dyDescent="0.3">
      <c r="A20" s="487"/>
      <c r="B20" s="487"/>
      <c r="C20" s="488"/>
      <c r="F20" s="449" t="s">
        <v>22</v>
      </c>
    </row>
    <row r="21" spans="1:6" ht="15" x14ac:dyDescent="0.25">
      <c r="A21" s="489" t="s">
        <v>328</v>
      </c>
      <c r="B21" s="490" t="s">
        <v>347</v>
      </c>
      <c r="C21" s="491" t="s">
        <v>289</v>
      </c>
      <c r="D21" s="492" t="s">
        <v>23</v>
      </c>
      <c r="E21" s="492" t="s">
        <v>25</v>
      </c>
      <c r="F21" s="492" t="s">
        <v>33</v>
      </c>
    </row>
    <row r="22" spans="1:6" ht="15" x14ac:dyDescent="0.25">
      <c r="A22" s="493" t="s">
        <v>348</v>
      </c>
      <c r="B22" s="494" t="s">
        <v>349</v>
      </c>
      <c r="C22" s="495">
        <v>545200</v>
      </c>
      <c r="D22" s="496">
        <v>45731</v>
      </c>
      <c r="E22" s="496">
        <v>45731</v>
      </c>
      <c r="F22" s="496">
        <v>45731</v>
      </c>
    </row>
    <row r="23" spans="1:6" ht="14.25" x14ac:dyDescent="0.2">
      <c r="A23" s="497"/>
      <c r="B23" s="497" t="s">
        <v>350</v>
      </c>
      <c r="C23" s="498">
        <f>SUM(C22:C22)</f>
        <v>545200</v>
      </c>
      <c r="D23" s="499">
        <f>SUM(D22:D22)</f>
        <v>45731</v>
      </c>
      <c r="E23" s="499">
        <f>SUM(E22:E22)</f>
        <v>45731</v>
      </c>
      <c r="F23" s="499">
        <f>SUM(F22:F22)</f>
        <v>45731</v>
      </c>
    </row>
    <row r="26" spans="1:6" ht="18.75" x14ac:dyDescent="0.3">
      <c r="A26" s="26"/>
      <c r="B26" s="26"/>
      <c r="C26" s="26"/>
      <c r="D26" s="26"/>
      <c r="E26" s="26"/>
      <c r="F26" s="26"/>
    </row>
    <row r="27" spans="1:6" ht="18.75" x14ac:dyDescent="0.3">
      <c r="A27" s="24"/>
      <c r="B27" s="483"/>
      <c r="C27" s="484" t="s">
        <v>345</v>
      </c>
      <c r="D27" s="485"/>
      <c r="E27" s="483"/>
      <c r="F27" s="486" t="s">
        <v>353</v>
      </c>
    </row>
    <row r="28" spans="1:6" ht="112.5" customHeight="1" x14ac:dyDescent="0.3">
      <c r="A28" s="26" t="s">
        <v>354</v>
      </c>
      <c r="B28" s="26"/>
      <c r="C28" s="26"/>
      <c r="D28" s="26"/>
      <c r="E28" s="26"/>
      <c r="F28" s="26"/>
    </row>
    <row r="29" spans="1:6" ht="20.25" x14ac:dyDescent="0.3">
      <c r="A29" s="487"/>
      <c r="B29" s="487"/>
      <c r="C29" s="488"/>
      <c r="F29" s="449" t="s">
        <v>22</v>
      </c>
    </row>
    <row r="30" spans="1:6" ht="15" x14ac:dyDescent="0.25">
      <c r="A30" s="489" t="s">
        <v>328</v>
      </c>
      <c r="B30" s="490" t="s">
        <v>347</v>
      </c>
      <c r="C30" s="491" t="s">
        <v>289</v>
      </c>
      <c r="D30" s="492" t="s">
        <v>23</v>
      </c>
      <c r="E30" s="492" t="s">
        <v>25</v>
      </c>
      <c r="F30" s="492" t="s">
        <v>33</v>
      </c>
    </row>
    <row r="31" spans="1:6" ht="15" x14ac:dyDescent="0.25">
      <c r="A31" s="493" t="s">
        <v>348</v>
      </c>
      <c r="B31" s="494" t="s">
        <v>349</v>
      </c>
      <c r="C31" s="495">
        <v>545200</v>
      </c>
      <c r="D31" s="496">
        <v>32900</v>
      </c>
      <c r="E31" s="496">
        <v>32900</v>
      </c>
      <c r="F31" s="496">
        <v>32900</v>
      </c>
    </row>
    <row r="32" spans="1:6" ht="14.25" x14ac:dyDescent="0.2">
      <c r="A32" s="497"/>
      <c r="B32" s="497" t="s">
        <v>350</v>
      </c>
      <c r="C32" s="498">
        <f>SUM(C31:C31)</f>
        <v>545200</v>
      </c>
      <c r="D32" s="499">
        <f>SUM(D31:D31)</f>
        <v>32900</v>
      </c>
      <c r="E32" s="499">
        <f>SUM(E31:E31)</f>
        <v>32900</v>
      </c>
      <c r="F32" s="499">
        <f>SUM(F31:F31)</f>
        <v>32900</v>
      </c>
    </row>
    <row r="36" spans="1:6" ht="18.75" x14ac:dyDescent="0.3">
      <c r="A36" s="24"/>
      <c r="B36" s="483"/>
      <c r="C36" s="484" t="s">
        <v>345</v>
      </c>
      <c r="D36" s="485"/>
      <c r="E36" s="483"/>
      <c r="F36" s="486" t="s">
        <v>355</v>
      </c>
    </row>
    <row r="37" spans="1:6" ht="114" customHeight="1" x14ac:dyDescent="0.3">
      <c r="A37" s="26" t="s">
        <v>356</v>
      </c>
      <c r="B37" s="26"/>
      <c r="C37" s="26"/>
      <c r="D37" s="26"/>
      <c r="E37" s="26"/>
      <c r="F37" s="26"/>
    </row>
    <row r="38" spans="1:6" ht="20.25" x14ac:dyDescent="0.3">
      <c r="A38" s="487"/>
      <c r="B38" s="487"/>
      <c r="C38" s="488"/>
      <c r="F38" s="449" t="s">
        <v>22</v>
      </c>
    </row>
    <row r="39" spans="1:6" ht="15" x14ac:dyDescent="0.25">
      <c r="A39" s="489" t="s">
        <v>328</v>
      </c>
      <c r="B39" s="490" t="s">
        <v>347</v>
      </c>
      <c r="C39" s="491" t="s">
        <v>289</v>
      </c>
      <c r="D39" s="492" t="s">
        <v>23</v>
      </c>
      <c r="E39" s="492" t="s">
        <v>25</v>
      </c>
      <c r="F39" s="492" t="s">
        <v>33</v>
      </c>
    </row>
    <row r="40" spans="1:6" ht="15" x14ac:dyDescent="0.25">
      <c r="A40" s="493" t="s">
        <v>348</v>
      </c>
      <c r="B40" s="494" t="s">
        <v>349</v>
      </c>
      <c r="C40" s="495">
        <v>545200</v>
      </c>
      <c r="D40" s="496">
        <v>695700</v>
      </c>
      <c r="E40" s="496">
        <v>0</v>
      </c>
      <c r="F40" s="496">
        <v>0</v>
      </c>
    </row>
    <row r="41" spans="1:6" ht="14.25" x14ac:dyDescent="0.2">
      <c r="A41" s="497"/>
      <c r="B41" s="497" t="s">
        <v>350</v>
      </c>
      <c r="C41" s="498">
        <f>SUM(C40:C40)</f>
        <v>545200</v>
      </c>
      <c r="D41" s="499">
        <f>SUM(D40:D40)</f>
        <v>695700</v>
      </c>
      <c r="E41" s="499">
        <f>SUM(E40:E40)</f>
        <v>0</v>
      </c>
      <c r="F41" s="499">
        <f>SUM(F40:F40)</f>
        <v>0</v>
      </c>
    </row>
    <row r="45" spans="1:6" ht="18.75" x14ac:dyDescent="0.3">
      <c r="A45" s="24"/>
      <c r="B45" s="483"/>
      <c r="C45" s="484" t="s">
        <v>345</v>
      </c>
      <c r="D45" s="485"/>
      <c r="E45" s="483"/>
      <c r="F45" s="486" t="s">
        <v>357</v>
      </c>
    </row>
    <row r="46" spans="1:6" ht="144" customHeight="1" x14ac:dyDescent="0.3">
      <c r="A46" s="26" t="s">
        <v>358</v>
      </c>
      <c r="B46" s="26"/>
      <c r="C46" s="26"/>
      <c r="D46" s="26"/>
      <c r="E46" s="26"/>
      <c r="F46" s="26"/>
    </row>
    <row r="47" spans="1:6" ht="20.25" x14ac:dyDescent="0.3">
      <c r="A47" s="487"/>
      <c r="B47" s="487"/>
      <c r="C47" s="488"/>
      <c r="F47" s="449" t="s">
        <v>22</v>
      </c>
    </row>
    <row r="48" spans="1:6" ht="15" x14ac:dyDescent="0.25">
      <c r="A48" s="489" t="s">
        <v>328</v>
      </c>
      <c r="B48" s="490" t="s">
        <v>347</v>
      </c>
      <c r="C48" s="491" t="s">
        <v>289</v>
      </c>
      <c r="D48" s="492" t="s">
        <v>23</v>
      </c>
      <c r="E48" s="492" t="s">
        <v>25</v>
      </c>
      <c r="F48" s="492" t="s">
        <v>33</v>
      </c>
    </row>
    <row r="49" spans="1:6" ht="15" x14ac:dyDescent="0.25">
      <c r="A49" s="493" t="s">
        <v>348</v>
      </c>
      <c r="B49" s="494" t="s">
        <v>349</v>
      </c>
      <c r="C49" s="495">
        <v>545200</v>
      </c>
      <c r="D49" s="496">
        <v>48800</v>
      </c>
      <c r="E49" s="496">
        <v>48800</v>
      </c>
      <c r="F49" s="496">
        <v>48800</v>
      </c>
    </row>
    <row r="50" spans="1:6" ht="14.25" x14ac:dyDescent="0.2">
      <c r="A50" s="497"/>
      <c r="B50" s="497" t="s">
        <v>350</v>
      </c>
      <c r="C50" s="498">
        <f>SUM(C49:C49)</f>
        <v>545200</v>
      </c>
      <c r="D50" s="499">
        <f>SUM(D49:D49)</f>
        <v>48800</v>
      </c>
      <c r="E50" s="499">
        <f>SUM(E49:E49)</f>
        <v>48800</v>
      </c>
      <c r="F50" s="499">
        <f>SUM(F49:F49)</f>
        <v>48800</v>
      </c>
    </row>
  </sheetData>
  <mergeCells count="11">
    <mergeCell ref="A19:F19"/>
    <mergeCell ref="A26:F26"/>
    <mergeCell ref="A28:F28"/>
    <mergeCell ref="A37:F37"/>
    <mergeCell ref="A46:F46"/>
    <mergeCell ref="E1:F1"/>
    <mergeCell ref="E2:F2"/>
    <mergeCell ref="E4:F4"/>
    <mergeCell ref="A6:F6"/>
    <mergeCell ref="A8:F8"/>
    <mergeCell ref="A17:F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="87" zoomScaleSheetLayoutView="87" workbookViewId="0"/>
  </sheetViews>
  <sheetFormatPr defaultColWidth="8.7109375" defaultRowHeight="18.75" x14ac:dyDescent="0.3"/>
  <cols>
    <col min="1" max="1" width="8.140625" style="501" customWidth="1"/>
    <col min="2" max="2" width="92.42578125" style="500" customWidth="1"/>
    <col min="3" max="3" width="39.85546875" style="500" customWidth="1"/>
    <col min="4" max="4" width="11" style="500" customWidth="1"/>
    <col min="5" max="16384" width="8.7109375" style="500"/>
  </cols>
  <sheetData>
    <row r="1" spans="1:4" ht="15.75" customHeight="1" x14ac:dyDescent="0.3">
      <c r="C1" s="478" t="s">
        <v>400</v>
      </c>
    </row>
    <row r="2" spans="1:4" ht="15.75" customHeight="1" x14ac:dyDescent="0.3">
      <c r="C2" s="478" t="s">
        <v>29</v>
      </c>
    </row>
    <row r="3" spans="1:4" ht="15.75" customHeight="1" x14ac:dyDescent="0.3">
      <c r="C3" s="478" t="s">
        <v>399</v>
      </c>
    </row>
    <row r="4" spans="1:4" ht="15.75" customHeight="1" x14ac:dyDescent="0.3">
      <c r="A4" s="536"/>
      <c r="B4" s="536"/>
      <c r="C4" s="535" t="s">
        <v>398</v>
      </c>
    </row>
    <row r="5" spans="1:4" ht="15" customHeight="1" x14ac:dyDescent="0.3">
      <c r="A5" s="536"/>
      <c r="B5" s="536"/>
      <c r="C5" s="535"/>
    </row>
    <row r="6" spans="1:4" ht="15.75" customHeight="1" x14ac:dyDescent="0.3">
      <c r="A6" s="534" t="s">
        <v>397</v>
      </c>
      <c r="B6" s="534"/>
      <c r="C6" s="534"/>
    </row>
    <row r="7" spans="1:4" ht="46.5" customHeight="1" x14ac:dyDescent="0.3">
      <c r="A7" s="533"/>
      <c r="B7" s="533"/>
      <c r="C7" s="532" t="s">
        <v>327</v>
      </c>
    </row>
    <row r="8" spans="1:4" s="530" customFormat="1" ht="56.25" customHeight="1" x14ac:dyDescent="0.2">
      <c r="A8" s="531" t="s">
        <v>396</v>
      </c>
      <c r="B8" s="528" t="s">
        <v>18</v>
      </c>
      <c r="C8" s="531" t="s">
        <v>395</v>
      </c>
      <c r="D8" s="501"/>
    </row>
    <row r="9" spans="1:4" s="527" customFormat="1" x14ac:dyDescent="0.3">
      <c r="A9" s="529">
        <v>1</v>
      </c>
      <c r="B9" s="529">
        <v>2</v>
      </c>
      <c r="C9" s="528">
        <v>3</v>
      </c>
      <c r="D9" s="501"/>
    </row>
    <row r="10" spans="1:4" ht="26.25" customHeight="1" x14ac:dyDescent="0.3">
      <c r="A10" s="515">
        <v>1</v>
      </c>
      <c r="B10" s="526" t="s">
        <v>394</v>
      </c>
      <c r="C10" s="525">
        <v>3399.5</v>
      </c>
      <c r="D10" s="501"/>
    </row>
    <row r="11" spans="1:4" ht="57.75" customHeight="1" x14ac:dyDescent="0.3">
      <c r="A11" s="508" t="s">
        <v>393</v>
      </c>
      <c r="B11" s="524" t="s">
        <v>392</v>
      </c>
      <c r="C11" s="523">
        <v>2859.1</v>
      </c>
      <c r="D11" s="501"/>
    </row>
    <row r="12" spans="1:4" ht="54" customHeight="1" x14ac:dyDescent="0.3">
      <c r="A12" s="508" t="s">
        <v>391</v>
      </c>
      <c r="B12" s="509" t="s">
        <v>390</v>
      </c>
      <c r="C12" s="523">
        <v>540.4</v>
      </c>
      <c r="D12" s="501"/>
    </row>
    <row r="13" spans="1:4" ht="40.5" customHeight="1" x14ac:dyDescent="0.3">
      <c r="A13" s="508" t="s">
        <v>389</v>
      </c>
      <c r="B13" s="509" t="s">
        <v>388</v>
      </c>
      <c r="C13" s="523"/>
      <c r="D13" s="501"/>
    </row>
    <row r="14" spans="1:4" ht="21.75" customHeight="1" x14ac:dyDescent="0.3">
      <c r="A14" s="510" t="s">
        <v>387</v>
      </c>
      <c r="B14" s="509" t="s">
        <v>373</v>
      </c>
      <c r="C14" s="523"/>
      <c r="D14" s="501"/>
    </row>
    <row r="15" spans="1:4" x14ac:dyDescent="0.3">
      <c r="A15" s="510"/>
      <c r="B15" s="509" t="s">
        <v>369</v>
      </c>
      <c r="C15" s="523"/>
      <c r="D15" s="501"/>
    </row>
    <row r="16" spans="1:4" x14ac:dyDescent="0.3">
      <c r="A16" s="510"/>
      <c r="B16" s="509" t="s">
        <v>372</v>
      </c>
      <c r="C16" s="523"/>
      <c r="D16" s="501"/>
    </row>
    <row r="17" spans="1:10" ht="24" customHeight="1" x14ac:dyDescent="0.3">
      <c r="A17" s="510" t="s">
        <v>386</v>
      </c>
      <c r="B17" s="509" t="s">
        <v>370</v>
      </c>
      <c r="C17" s="523"/>
      <c r="D17" s="501"/>
    </row>
    <row r="18" spans="1:10" ht="20.25" customHeight="1" x14ac:dyDescent="0.3">
      <c r="A18" s="510"/>
      <c r="B18" s="509" t="s">
        <v>369</v>
      </c>
      <c r="C18" s="523"/>
      <c r="D18" s="501"/>
    </row>
    <row r="19" spans="1:10" x14ac:dyDescent="0.3">
      <c r="A19" s="510"/>
      <c r="B19" s="509" t="s">
        <v>368</v>
      </c>
      <c r="C19" s="523"/>
      <c r="D19" s="501"/>
    </row>
    <row r="20" spans="1:10" ht="23.25" customHeight="1" x14ac:dyDescent="0.3">
      <c r="A20" s="510"/>
      <c r="B20" s="509" t="s">
        <v>367</v>
      </c>
      <c r="C20" s="522"/>
      <c r="D20" s="501"/>
    </row>
    <row r="21" spans="1:10" ht="33.75" customHeight="1" x14ac:dyDescent="0.3">
      <c r="A21" s="508" t="s">
        <v>385</v>
      </c>
      <c r="B21" s="509" t="s">
        <v>365</v>
      </c>
      <c r="C21" s="523"/>
      <c r="D21" s="501"/>
    </row>
    <row r="22" spans="1:10" s="520" customFormat="1" ht="39.75" customHeight="1" x14ac:dyDescent="0.3">
      <c r="A22" s="508" t="s">
        <v>384</v>
      </c>
      <c r="B22" s="509" t="s">
        <v>383</v>
      </c>
      <c r="C22" s="522"/>
      <c r="D22" s="521"/>
    </row>
    <row r="23" spans="1:10" x14ac:dyDescent="0.3">
      <c r="A23" s="508"/>
      <c r="B23" s="509" t="s">
        <v>362</v>
      </c>
      <c r="C23" s="519"/>
      <c r="D23" s="518"/>
      <c r="E23" s="511"/>
      <c r="F23" s="511"/>
      <c r="G23" s="511"/>
      <c r="H23" s="511"/>
      <c r="I23" s="511"/>
      <c r="J23" s="511"/>
    </row>
    <row r="24" spans="1:10" x14ac:dyDescent="0.3">
      <c r="A24" s="508"/>
      <c r="B24" s="509" t="s">
        <v>361</v>
      </c>
      <c r="C24" s="517"/>
      <c r="D24" s="511"/>
      <c r="E24" s="511"/>
      <c r="F24" s="511"/>
      <c r="G24" s="511"/>
      <c r="H24" s="511"/>
      <c r="I24" s="511"/>
      <c r="J24" s="511"/>
    </row>
    <row r="25" spans="1:10" ht="17.25" customHeight="1" x14ac:dyDescent="0.3">
      <c r="A25" s="508"/>
      <c r="B25" s="509" t="s">
        <v>360</v>
      </c>
      <c r="C25" s="516"/>
      <c r="D25" s="511"/>
      <c r="E25" s="511"/>
      <c r="F25" s="511"/>
      <c r="G25" s="511"/>
      <c r="H25" s="511"/>
      <c r="I25" s="511"/>
      <c r="J25" s="511"/>
    </row>
    <row r="26" spans="1:10" s="502" customFormat="1" x14ac:dyDescent="0.3">
      <c r="A26" s="515" t="s">
        <v>382</v>
      </c>
      <c r="B26" s="504" t="s">
        <v>381</v>
      </c>
      <c r="C26" s="514"/>
      <c r="D26" s="513"/>
      <c r="E26" s="513"/>
      <c r="F26" s="513"/>
      <c r="G26" s="513"/>
      <c r="H26" s="513"/>
      <c r="I26" s="513"/>
      <c r="J26" s="513"/>
    </row>
    <row r="27" spans="1:10" ht="51.75" customHeight="1" x14ac:dyDescent="0.3">
      <c r="A27" s="508" t="s">
        <v>380</v>
      </c>
      <c r="B27" s="509" t="s">
        <v>379</v>
      </c>
      <c r="C27" s="512">
        <v>4</v>
      </c>
      <c r="D27" s="511"/>
      <c r="E27" s="511"/>
      <c r="F27" s="511"/>
      <c r="G27" s="511"/>
      <c r="H27" s="511"/>
      <c r="I27" s="511"/>
      <c r="J27" s="511"/>
    </row>
    <row r="28" spans="1:10" ht="60.75" customHeight="1" x14ac:dyDescent="0.3">
      <c r="A28" s="508" t="s">
        <v>378</v>
      </c>
      <c r="B28" s="509" t="s">
        <v>377</v>
      </c>
      <c r="C28" s="512">
        <v>1.3</v>
      </c>
      <c r="D28" s="511"/>
      <c r="E28" s="511"/>
      <c r="F28" s="511"/>
      <c r="G28" s="511"/>
      <c r="H28" s="511"/>
      <c r="I28" s="511"/>
      <c r="J28" s="511"/>
    </row>
    <row r="29" spans="1:10" ht="32.25" customHeight="1" x14ac:dyDescent="0.3">
      <c r="A29" s="508" t="s">
        <v>376</v>
      </c>
      <c r="B29" s="509" t="s">
        <v>375</v>
      </c>
      <c r="C29" s="512"/>
      <c r="D29" s="511"/>
      <c r="E29" s="511"/>
      <c r="F29" s="511"/>
      <c r="G29" s="511"/>
      <c r="H29" s="511"/>
      <c r="I29" s="511"/>
      <c r="J29" s="511"/>
    </row>
    <row r="30" spans="1:10" ht="19.5" customHeight="1" x14ac:dyDescent="0.3">
      <c r="A30" s="510" t="s">
        <v>374</v>
      </c>
      <c r="B30" s="509" t="s">
        <v>373</v>
      </c>
      <c r="C30" s="512"/>
      <c r="D30" s="511"/>
      <c r="E30" s="511"/>
      <c r="F30" s="511"/>
      <c r="G30" s="511"/>
      <c r="H30" s="511"/>
      <c r="I30" s="511"/>
      <c r="J30" s="511"/>
    </row>
    <row r="31" spans="1:10" x14ac:dyDescent="0.3">
      <c r="A31" s="510"/>
      <c r="B31" s="509" t="s">
        <v>369</v>
      </c>
      <c r="C31" s="512"/>
      <c r="D31" s="511"/>
      <c r="E31" s="511"/>
      <c r="F31" s="511"/>
      <c r="G31" s="511"/>
      <c r="H31" s="511"/>
      <c r="I31" s="511"/>
      <c r="J31" s="511"/>
    </row>
    <row r="32" spans="1:10" x14ac:dyDescent="0.3">
      <c r="A32" s="510"/>
      <c r="B32" s="509" t="s">
        <v>372</v>
      </c>
      <c r="C32" s="512"/>
      <c r="D32" s="511"/>
      <c r="E32" s="511"/>
      <c r="F32" s="511"/>
      <c r="G32" s="511"/>
      <c r="H32" s="511"/>
      <c r="I32" s="511"/>
      <c r="J32" s="511"/>
    </row>
    <row r="33" spans="1:10" ht="27" customHeight="1" x14ac:dyDescent="0.3">
      <c r="A33" s="510" t="s">
        <v>371</v>
      </c>
      <c r="B33" s="509" t="s">
        <v>370</v>
      </c>
      <c r="C33" s="512"/>
      <c r="D33" s="511"/>
      <c r="E33" s="511"/>
      <c r="F33" s="511"/>
      <c r="G33" s="511"/>
      <c r="H33" s="511"/>
      <c r="I33" s="511"/>
      <c r="J33" s="511"/>
    </row>
    <row r="34" spans="1:10" ht="22.5" customHeight="1" x14ac:dyDescent="0.3">
      <c r="A34" s="510"/>
      <c r="B34" s="509" t="s">
        <v>369</v>
      </c>
      <c r="C34" s="512"/>
      <c r="D34" s="511"/>
      <c r="E34" s="511"/>
      <c r="F34" s="511"/>
      <c r="G34" s="511"/>
      <c r="H34" s="511"/>
      <c r="I34" s="511"/>
      <c r="J34" s="511"/>
    </row>
    <row r="35" spans="1:10" x14ac:dyDescent="0.3">
      <c r="A35" s="510"/>
      <c r="B35" s="509" t="s">
        <v>368</v>
      </c>
      <c r="C35" s="506"/>
    </row>
    <row r="36" spans="1:10" ht="27.75" customHeight="1" x14ac:dyDescent="0.3">
      <c r="A36" s="510"/>
      <c r="B36" s="509" t="s">
        <v>367</v>
      </c>
      <c r="C36" s="506"/>
    </row>
    <row r="37" spans="1:10" ht="42" customHeight="1" x14ac:dyDescent="0.3">
      <c r="A37" s="508" t="s">
        <v>366</v>
      </c>
      <c r="B37" s="507" t="s">
        <v>365</v>
      </c>
      <c r="C37" s="506"/>
    </row>
    <row r="38" spans="1:10" ht="57.75" customHeight="1" x14ac:dyDescent="0.3">
      <c r="A38" s="508" t="s">
        <v>364</v>
      </c>
      <c r="B38" s="507" t="s">
        <v>363</v>
      </c>
      <c r="C38" s="506"/>
    </row>
    <row r="39" spans="1:10" x14ac:dyDescent="0.3">
      <c r="A39" s="508"/>
      <c r="B39" s="507" t="s">
        <v>362</v>
      </c>
      <c r="C39" s="506"/>
    </row>
    <row r="40" spans="1:10" x14ac:dyDescent="0.3">
      <c r="A40" s="508"/>
      <c r="B40" s="507" t="s">
        <v>361</v>
      </c>
      <c r="C40" s="506"/>
    </row>
    <row r="41" spans="1:10" ht="29.25" customHeight="1" x14ac:dyDescent="0.3">
      <c r="A41" s="508"/>
      <c r="B41" s="507" t="s">
        <v>360</v>
      </c>
      <c r="C41" s="506"/>
    </row>
    <row r="42" spans="1:10" s="502" customFormat="1" ht="40.5" customHeight="1" x14ac:dyDescent="0.3">
      <c r="A42" s="505">
        <v>3</v>
      </c>
      <c r="B42" s="504" t="s">
        <v>359</v>
      </c>
      <c r="C42" s="503">
        <v>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прил 1</vt:lpstr>
      <vt:lpstr>Прил.2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'прил 9'!Заголовки_для_печати</vt:lpstr>
      <vt:lpstr>'прил 9'!Область_печати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2023-12-19T12:08:46Z</cp:lastPrinted>
  <dcterms:created xsi:type="dcterms:W3CDTF">2010-12-16T03:42:04Z</dcterms:created>
  <dcterms:modified xsi:type="dcterms:W3CDTF">2024-12-28T11:56:17Z</dcterms:modified>
</cp:coreProperties>
</file>